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912" activeTab="1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итог" sheetId="11" r:id="rId11"/>
  </sheets>
  <definedNames/>
  <calcPr fullCalcOnLoad="1"/>
</workbook>
</file>

<file path=xl/sharedStrings.xml><?xml version="1.0" encoding="utf-8"?>
<sst xmlns="http://schemas.openxmlformats.org/spreadsheetml/2006/main" count="1016" uniqueCount="286">
  <si>
    <t>ПЕРВЫЙ  ДЕНЬ</t>
  </si>
  <si>
    <t>Выход порции</t>
  </si>
  <si>
    <t>Прием пищи, наименование блюда</t>
  </si>
  <si>
    <t>Продукты</t>
  </si>
  <si>
    <t>Коли-чество</t>
  </si>
  <si>
    <t>Пищевые вещества (химический  состав), г</t>
  </si>
  <si>
    <t>Энергетическая ценность</t>
  </si>
  <si>
    <t>Витамин С</t>
  </si>
  <si>
    <t>(г)</t>
  </si>
  <si>
    <t>белки</t>
  </si>
  <si>
    <t>жиры</t>
  </si>
  <si>
    <t>углеводы</t>
  </si>
  <si>
    <t>ккал</t>
  </si>
  <si>
    <t>ЗАВТРАК</t>
  </si>
  <si>
    <t>150/10</t>
  </si>
  <si>
    <t>Макароны  отварные с маслом сл.</t>
  </si>
  <si>
    <t>макаронные изделия</t>
  </si>
  <si>
    <t>масло сливочное</t>
  </si>
  <si>
    <t>Сосиска  отварная</t>
  </si>
  <si>
    <t xml:space="preserve">сосиска </t>
  </si>
  <si>
    <t>Чай с сахаром</t>
  </si>
  <si>
    <t>чай заварка</t>
  </si>
  <si>
    <t>сахар</t>
  </si>
  <si>
    <t>50/10</t>
  </si>
  <si>
    <t>Хлеб с маслом</t>
  </si>
  <si>
    <t>хлеб с маслом</t>
  </si>
  <si>
    <t>1шт</t>
  </si>
  <si>
    <t>Яйцо отварное</t>
  </si>
  <si>
    <t>яйцо</t>
  </si>
  <si>
    <t>Итого в завтрак 1</t>
  </si>
  <si>
    <t>ЗАВТРАК-2</t>
  </si>
  <si>
    <t>Сок</t>
  </si>
  <si>
    <t>сок</t>
  </si>
  <si>
    <t>0 </t>
  </si>
  <si>
    <t>Фрукты свежие</t>
  </si>
  <si>
    <t>апельсин (мандарины)</t>
  </si>
  <si>
    <t>Итого в завтрак 2</t>
  </si>
  <si>
    <t>ОБЕД</t>
  </si>
  <si>
    <t>Салат из свежих овощей</t>
  </si>
  <si>
    <t>помидор</t>
  </si>
  <si>
    <t>лук</t>
  </si>
  <si>
    <t>масло растит</t>
  </si>
  <si>
    <t>огурец</t>
  </si>
  <si>
    <t>250/25/10</t>
  </si>
  <si>
    <t>Щи  из свежей капусты со сметаной</t>
  </si>
  <si>
    <t>курица</t>
  </si>
  <si>
    <t>капуста свежая</t>
  </si>
  <si>
    <t>картофель</t>
  </si>
  <si>
    <t>морковь</t>
  </si>
  <si>
    <t>лук репчатый</t>
  </si>
  <si>
    <t>масло раст.</t>
  </si>
  <si>
    <t>томатная паста</t>
  </si>
  <si>
    <t>сметана</t>
  </si>
  <si>
    <t xml:space="preserve">Котлета рыбная с соусом </t>
  </si>
  <si>
    <t>сельдь+минтай</t>
  </si>
  <si>
    <t>хлеб</t>
  </si>
  <si>
    <t>масло  раст</t>
  </si>
  <si>
    <t>4,1 </t>
  </si>
  <si>
    <t>11,2 </t>
  </si>
  <si>
    <t>148,9 </t>
  </si>
  <si>
    <t xml:space="preserve">Соус томатный основной </t>
  </si>
  <si>
    <t xml:space="preserve">мука </t>
  </si>
  <si>
    <t>томат-пюре</t>
  </si>
  <si>
    <t>масло раст</t>
  </si>
  <si>
    <t>Картофельное пюре</t>
  </si>
  <si>
    <t>молоко</t>
  </si>
  <si>
    <t>масло слив</t>
  </si>
  <si>
    <t>Компот из сухофруктов</t>
  </si>
  <si>
    <t>сухофрукты</t>
  </si>
  <si>
    <t xml:space="preserve"> Хлеб ржано-пшеничный</t>
  </si>
  <si>
    <t>хлеб рж-пшеничный</t>
  </si>
  <si>
    <t>Итого на обед:</t>
  </si>
  <si>
    <t>ПОЛДНИК</t>
  </si>
  <si>
    <t>Молоко</t>
  </si>
  <si>
    <t>Конд. итзд.</t>
  </si>
  <si>
    <t>кондитерские изделия</t>
  </si>
  <si>
    <t>Итого в полдник:</t>
  </si>
  <si>
    <t>УЖИН</t>
  </si>
  <si>
    <t>Плов с  мясом</t>
  </si>
  <si>
    <t>мясо говядины</t>
  </si>
  <si>
    <t>томатное пюре</t>
  </si>
  <si>
    <t>крупа рисовая</t>
  </si>
  <si>
    <t>Хлеб  пшеничный 1 с.</t>
  </si>
  <si>
    <t>хлеб пшен.</t>
  </si>
  <si>
    <t>Чай с молоком</t>
  </si>
  <si>
    <t>чай</t>
  </si>
  <si>
    <t>Итого  в ужин:</t>
  </si>
  <si>
    <t>УЖИН-2</t>
  </si>
  <si>
    <t>К/молочный напиток</t>
  </si>
  <si>
    <t>Итого за день</t>
  </si>
  <si>
    <t>ВТОРОЙ  ДЕНЬ</t>
  </si>
  <si>
    <t>№ рецептуры</t>
  </si>
  <si>
    <t xml:space="preserve">Сырники творожные запеченные </t>
  </si>
  <si>
    <t>творог  нежирный</t>
  </si>
  <si>
    <t>мука пшеничная</t>
  </si>
  <si>
    <t>масло растительное</t>
  </si>
  <si>
    <t>джем фруктовый</t>
  </si>
  <si>
    <t>молоко сгущенное</t>
  </si>
  <si>
    <t>Фрукты</t>
  </si>
  <si>
    <t>яблоко</t>
  </si>
  <si>
    <t>капуста</t>
  </si>
  <si>
    <t>250/25</t>
  </si>
  <si>
    <t xml:space="preserve">Суп  картофельный с бобовыми </t>
  </si>
  <si>
    <t>мясо говядина</t>
  </si>
  <si>
    <t xml:space="preserve">горох </t>
  </si>
  <si>
    <t>Каша гречневая</t>
  </si>
  <si>
    <t>крупа гречневая</t>
  </si>
  <si>
    <t>Кисель из концентрата</t>
  </si>
  <si>
    <t xml:space="preserve"> Хлеб рж-пшеничный</t>
  </si>
  <si>
    <t>хлеб ржано-пшеничный</t>
  </si>
  <si>
    <t>Итого в обед:</t>
  </si>
  <si>
    <t>Чай с лимоном</t>
  </si>
  <si>
    <t>лимон</t>
  </si>
  <si>
    <t>Выпечка</t>
  </si>
  <si>
    <t>булочка домашняя</t>
  </si>
  <si>
    <t>Капуста тушеная</t>
  </si>
  <si>
    <t>Какао с молоком</t>
  </si>
  <si>
    <t>какао</t>
  </si>
  <si>
    <t>хлеб пшеничный</t>
  </si>
  <si>
    <t>ТРЕТИЙ  ДЕНЬ</t>
  </si>
  <si>
    <t>рис</t>
  </si>
  <si>
    <t>масло слив.</t>
  </si>
  <si>
    <t>хлеб 1 с.</t>
  </si>
  <si>
    <t>сыр</t>
  </si>
  <si>
    <t>Иогурт</t>
  </si>
  <si>
    <t>иогурт</t>
  </si>
  <si>
    <t>груша</t>
  </si>
  <si>
    <t>Салат из свежих помидоров</t>
  </si>
  <si>
    <t>помидоры свежие</t>
  </si>
  <si>
    <t>Рассольник ленинградский со сметаной</t>
  </si>
  <si>
    <t>перловая</t>
  </si>
  <si>
    <t>огурцы соленые</t>
  </si>
  <si>
    <t>Тефтеля мясная</t>
  </si>
  <si>
    <t>200/50</t>
  </si>
  <si>
    <t>макароны</t>
  </si>
  <si>
    <t>Компот из с/фруктов</t>
  </si>
  <si>
    <t>Голубцы ленивые с подливом</t>
  </si>
  <si>
    <t>фарш говяжий</t>
  </si>
  <si>
    <t>мука пшеничная (на подлив)</t>
  </si>
  <si>
    <t>Итого в ужин:</t>
  </si>
  <si>
    <t>кисломолочный напиток</t>
  </si>
  <si>
    <t>Итого за день:</t>
  </si>
  <si>
    <t>Количество</t>
  </si>
  <si>
    <t>Омлет с колбасой</t>
  </si>
  <si>
    <t>2 шт</t>
  </si>
  <si>
    <t>колбаса</t>
  </si>
  <si>
    <t>Кофейный напиток с молоком</t>
  </si>
  <si>
    <t>коф. напиток</t>
  </si>
  <si>
    <t>Итого в завтрак:</t>
  </si>
  <si>
    <t>банан</t>
  </si>
  <si>
    <t>23/1</t>
  </si>
  <si>
    <t>Салат из свеклы с соленым огурцом</t>
  </si>
  <si>
    <t>свекла</t>
  </si>
  <si>
    <t>Суп-лапша с курицей</t>
  </si>
  <si>
    <t>мука пшен.</t>
  </si>
  <si>
    <t>1/10 шт</t>
  </si>
  <si>
    <t>Капуста, тушенная с мясом</t>
  </si>
  <si>
    <t>кисель из конц.</t>
  </si>
  <si>
    <t>пирог сладкий</t>
  </si>
  <si>
    <t>мука</t>
  </si>
  <si>
    <t>к/молочный напиток</t>
  </si>
  <si>
    <t>Макароны, запеченные с яйцом и сыром</t>
  </si>
  <si>
    <t>Борщ  со сметаной</t>
  </si>
  <si>
    <t>томат</t>
  </si>
  <si>
    <t>Плов с курицей</t>
  </si>
  <si>
    <t>мясо курицы</t>
  </si>
  <si>
    <t>Рагу овощное с мясом говядины</t>
  </si>
  <si>
    <t xml:space="preserve">к/молочный </t>
  </si>
  <si>
    <t>Каша пшенная молочная</t>
  </si>
  <si>
    <t>пшено</t>
  </si>
  <si>
    <t>Салат из капусты с огурцами</t>
  </si>
  <si>
    <t>огурец свежий</t>
  </si>
  <si>
    <t>250/10</t>
  </si>
  <si>
    <t>Суп рыбный со сметаной</t>
  </si>
  <si>
    <t>рыба св/морож.</t>
  </si>
  <si>
    <t>масло растит.</t>
  </si>
  <si>
    <t>Жаркое по-домашнему</t>
  </si>
  <si>
    <t>Бедро куриное, запеченное в соусе</t>
  </si>
  <si>
    <t>бедро куриное</t>
  </si>
  <si>
    <t>Соус молочный для запекания</t>
  </si>
  <si>
    <t>Кисломолочный напиток</t>
  </si>
  <si>
    <t>крупа манная</t>
  </si>
  <si>
    <t>Салат из отварного картофеля  со свежим огурцом</t>
  </si>
  <si>
    <t xml:space="preserve">томатное пюре </t>
  </si>
  <si>
    <t>чеснок</t>
  </si>
  <si>
    <t>томат паста</t>
  </si>
  <si>
    <t>Каша манная молочная</t>
  </si>
  <si>
    <t xml:space="preserve">Котлеты куриные </t>
  </si>
  <si>
    <t>фарш куриный</t>
  </si>
  <si>
    <t xml:space="preserve">       </t>
  </si>
  <si>
    <t>Рис отварной</t>
  </si>
  <si>
    <t>крупа рис</t>
  </si>
  <si>
    <t>Капуста, тушенная с колбасными изделиями</t>
  </si>
  <si>
    <t>колбасные изд.</t>
  </si>
  <si>
    <t>Свекольник со сметаной</t>
  </si>
  <si>
    <t xml:space="preserve">говядина </t>
  </si>
  <si>
    <t>Каша пшенная</t>
  </si>
  <si>
    <t>крупа пшено</t>
  </si>
  <si>
    <t>к/молочный   напиток</t>
  </si>
  <si>
    <t>Омлет с сыром</t>
  </si>
  <si>
    <t>кофейный  напиток</t>
  </si>
  <si>
    <t>Свекла с чесноком</t>
  </si>
  <si>
    <t>Суп куриный с клецками</t>
  </si>
  <si>
    <t>Картофельная запеканка</t>
  </si>
  <si>
    <t>консервы рыбные</t>
  </si>
  <si>
    <t>сухари</t>
  </si>
  <si>
    <t xml:space="preserve">маргарин </t>
  </si>
  <si>
    <t>Суп молочный с макаронными изделиями</t>
  </si>
  <si>
    <t>макаронные изд.</t>
  </si>
  <si>
    <t>100/50</t>
  </si>
  <si>
    <t>Ежики  рыбные  с  соусом молочным</t>
  </si>
  <si>
    <t>минтай  +сельдь</t>
  </si>
  <si>
    <t>молоко ( на соус)</t>
  </si>
  <si>
    <t>Каша ячневая</t>
  </si>
  <si>
    <t>крупа  ячневая</t>
  </si>
  <si>
    <t xml:space="preserve"> </t>
  </si>
  <si>
    <t>150/10/10</t>
  </si>
  <si>
    <t>Салат из огурцов</t>
  </si>
  <si>
    <t>огурцы  свежие</t>
  </si>
  <si>
    <t>Суп рыбный  из консервов</t>
  </si>
  <si>
    <t>перловка</t>
  </si>
  <si>
    <t>Курица, запеченная в молочном соусе</t>
  </si>
  <si>
    <t>соус: молоко</t>
  </si>
  <si>
    <t>ПЯТНАДЦАТЫЙ  ДЕНЬ</t>
  </si>
  <si>
    <t>Суп- харчо со сметаной</t>
  </si>
  <si>
    <t>масло  растит.</t>
  </si>
  <si>
    <t>220/30</t>
  </si>
  <si>
    <t>170/50</t>
  </si>
  <si>
    <t>50/15 </t>
  </si>
  <si>
    <t>Хлеб пшен</t>
  </si>
  <si>
    <t>70/30</t>
  </si>
  <si>
    <t>3/11</t>
  </si>
  <si>
    <t>Прием пищи</t>
  </si>
  <si>
    <t>Среднее дневное значение завтрака</t>
  </si>
  <si>
    <t>Среднее дневное значение обеда</t>
  </si>
  <si>
    <t>10/15/50</t>
  </si>
  <si>
    <t>хлеб,масло,сыром</t>
  </si>
  <si>
    <t>картофель с  курицей запеченый в сметаном соусе</t>
  </si>
  <si>
    <t>хлеб  пшеничный 1 с.маслом и сыром</t>
  </si>
  <si>
    <t>ЧЕТВЕРТЫЙ ДЕНЬ</t>
  </si>
  <si>
    <t>ПЯТЫЙ ДЕНЬ</t>
  </si>
  <si>
    <t>ШЕСТОЙ   ДЕНЬ</t>
  </si>
  <si>
    <t>СЕДЬМОЙ ДЕНЬ</t>
  </si>
  <si>
    <t>ВОСЬМОЙ ДЕНЬ</t>
  </si>
  <si>
    <t>ДЕВЯТЫЙ  ДЕНЬ</t>
  </si>
  <si>
    <t>Итого в завтрак за 10 дней</t>
  </si>
  <si>
    <t>норма завтрак</t>
  </si>
  <si>
    <t>факт</t>
  </si>
  <si>
    <t>Итого в обед за 10 дней</t>
  </si>
  <si>
    <t>норма обед</t>
  </si>
  <si>
    <t>Итого за 10 дней:</t>
  </si>
  <si>
    <t>Среднее значение за 10 дней</t>
  </si>
  <si>
    <t>Белки</t>
  </si>
  <si>
    <t>Жиры</t>
  </si>
  <si>
    <t>Углеводы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</si>
  <si>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</si>
  <si>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</si>
  <si>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</si>
  <si>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</si>
  <si>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</si>
  <si>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</si>
  <si>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Са</t>
  </si>
  <si>
    <t>всего за 10 дней</t>
  </si>
  <si>
    <t>среднее значение за 10 дней</t>
  </si>
  <si>
    <t>Сборник рецептур блюд и кулинарных изделий для предприятий общественного питания при общеобразовательных школах/ под. Ред. Лапшиной В.Т. 2014.</t>
  </si>
  <si>
    <t>Итого в завтрак-2 за 10 дней</t>
  </si>
  <si>
    <t>Среднее дневное значение 2 завтрака</t>
  </si>
  <si>
    <t>Итого в полдник за 10 дней</t>
  </si>
  <si>
    <t>Среднее дневное значение полдника</t>
  </si>
  <si>
    <t>Итого в ужин за 10 дней</t>
  </si>
  <si>
    <t>Среднее дневное значение ужина</t>
  </si>
  <si>
    <t>20-25%</t>
  </si>
  <si>
    <t>норма завтрак-2</t>
  </si>
  <si>
    <t>30-35%</t>
  </si>
  <si>
    <t>норма полдник</t>
  </si>
  <si>
    <t>Микроэлементы, мг</t>
  </si>
  <si>
    <t>Р</t>
  </si>
  <si>
    <t>Хлеб  пшеничный</t>
  </si>
  <si>
    <t>хлеб пшен. 1 с.</t>
  </si>
  <si>
    <t>Итого в ужин</t>
  </si>
  <si>
    <t>норма ужин</t>
  </si>
  <si>
    <t>25-30%</t>
  </si>
  <si>
    <t>норма при 100 % калор-ти</t>
  </si>
  <si>
    <t>Подсчет пищевой и энергетической ценности  питания детей с 7 до 10 лет вкл. за 10 дней (6-ти разовое питание)</t>
  </si>
  <si>
    <t>P</t>
  </si>
  <si>
    <t>соотн. Са/Р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</si>
</sst>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&quot; &quot;?/2"/>
    <numFmt numFmtId="173" formatCode="[$-FC19]d\ mmmm\ yyyy\ &quot;г.&quot;"/>
    <numFmt numFmtId="174" formatCode="0.0"/>
    <numFmt numFmtId="175" formatCode="0.000"/>
  </numFmts>
  <fonts count="34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justify" wrapText="1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8" fillId="0" borderId="19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8" fillId="0" borderId="20" xfId="0" applyNumberFormat="1" applyFont="1" applyFill="1" applyBorder="1" applyAlignment="1">
      <alignment horizontal="center"/>
    </xf>
    <xf numFmtId="0" fontId="9" fillId="0" borderId="18" xfId="0" applyFont="1" applyBorder="1" applyAlignment="1">
      <alignment wrapText="1"/>
    </xf>
    <xf numFmtId="9" fontId="8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9" fillId="8" borderId="18" xfId="0" applyFont="1" applyFill="1" applyBorder="1" applyAlignment="1">
      <alignment wrapText="1"/>
    </xf>
    <xf numFmtId="174" fontId="8" fillId="8" borderId="19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wrapText="1"/>
    </xf>
    <xf numFmtId="0" fontId="2" fillId="24" borderId="22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wrapText="1"/>
    </xf>
    <xf numFmtId="2" fontId="2" fillId="25" borderId="21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left" wrapText="1"/>
    </xf>
    <xf numFmtId="174" fontId="1" fillId="8" borderId="21" xfId="0" applyNumberFormat="1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8" fillId="24" borderId="0" xfId="0" applyFont="1" applyFill="1" applyBorder="1" applyAlignment="1">
      <alignment horizontal="left" wrapText="1"/>
    </xf>
    <xf numFmtId="174" fontId="1" fillId="24" borderId="21" xfId="0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8" borderId="10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2" fontId="8" fillId="2" borderId="19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/>
    </xf>
    <xf numFmtId="174" fontId="1" fillId="8" borderId="28" xfId="0" applyNumberFormat="1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0" fontId="12" fillId="25" borderId="2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174" fontId="1" fillId="8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74" fontId="0" fillId="24" borderId="10" xfId="0" applyNumberForma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7" fillId="0" borderId="28" xfId="0" applyFont="1" applyBorder="1" applyAlignment="1">
      <alignment wrapText="1"/>
    </xf>
    <xf numFmtId="0" fontId="0" fillId="0" borderId="25" xfId="0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right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2" fontId="0" fillId="0" borderId="11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2" fontId="0" fillId="0" borderId="11" xfId="0" applyNumberFormat="1" applyBorder="1" applyAlignment="1">
      <alignment horizontal="center"/>
    </xf>
    <xf numFmtId="12" fontId="0" fillId="0" borderId="29" xfId="0" applyNumberFormat="1" applyBorder="1" applyAlignment="1">
      <alignment horizontal="center"/>
    </xf>
    <xf numFmtId="12" fontId="0" fillId="0" borderId="15" xfId="0" applyNumberFormat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1" fillId="0" borderId="25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25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60" zoomScaleNormal="80" workbookViewId="0" topLeftCell="A25">
      <selection activeCell="J35" sqref="J35:K35"/>
    </sheetView>
  </sheetViews>
  <sheetFormatPr defaultColWidth="9.00390625" defaultRowHeight="12.75"/>
  <cols>
    <col min="1" max="1" width="11.25390625" style="0" customWidth="1"/>
    <col min="2" max="2" width="21.125" style="0" customWidth="1"/>
    <col min="3" max="3" width="21.25390625" style="0" customWidth="1"/>
    <col min="4" max="4" width="7.875" style="0" customWidth="1"/>
    <col min="5" max="5" width="8.00390625" style="0" customWidth="1"/>
    <col min="6" max="6" width="7.375" style="0" customWidth="1"/>
    <col min="7" max="7" width="7.75390625" style="0" customWidth="1"/>
    <col min="8" max="8" width="10.75390625" style="0" customWidth="1"/>
    <col min="9" max="9" width="7.75390625" style="0" customWidth="1"/>
    <col min="10" max="10" width="8.25390625" style="0" customWidth="1"/>
    <col min="11" max="11" width="10.875" style="0" customWidth="1"/>
  </cols>
  <sheetData>
    <row r="1" spans="1:11" ht="12.75">
      <c r="A1" s="44"/>
      <c r="B1" s="44"/>
      <c r="C1" s="45" t="s">
        <v>0</v>
      </c>
      <c r="D1" s="46"/>
      <c r="E1" s="44"/>
      <c r="F1" s="44"/>
      <c r="G1" s="44"/>
      <c r="H1" s="44"/>
      <c r="I1" s="44"/>
      <c r="J1" s="44"/>
      <c r="K1" s="44"/>
    </row>
    <row r="2" spans="1:12" ht="36">
      <c r="A2" s="174" t="s">
        <v>1</v>
      </c>
      <c r="B2" s="174" t="s">
        <v>2</v>
      </c>
      <c r="C2" s="174" t="s">
        <v>3</v>
      </c>
      <c r="D2" s="47" t="s">
        <v>4</v>
      </c>
      <c r="E2" s="174" t="s">
        <v>5</v>
      </c>
      <c r="F2" s="174"/>
      <c r="G2" s="174"/>
      <c r="H2" s="47" t="s">
        <v>6</v>
      </c>
      <c r="I2" s="48" t="s">
        <v>7</v>
      </c>
      <c r="J2" s="164" t="s">
        <v>275</v>
      </c>
      <c r="K2" s="164"/>
      <c r="L2" s="49" t="s">
        <v>91</v>
      </c>
    </row>
    <row r="3" spans="1:12" ht="15.75" customHeight="1">
      <c r="A3" s="174"/>
      <c r="B3" s="174"/>
      <c r="C3" s="174"/>
      <c r="D3" s="47" t="s">
        <v>8</v>
      </c>
      <c r="E3" s="47" t="s">
        <v>9</v>
      </c>
      <c r="F3" s="47" t="s">
        <v>10</v>
      </c>
      <c r="G3" s="47" t="s">
        <v>11</v>
      </c>
      <c r="H3" s="47" t="s">
        <v>12</v>
      </c>
      <c r="I3" s="50"/>
      <c r="J3" s="101" t="s">
        <v>261</v>
      </c>
      <c r="K3" s="101" t="s">
        <v>276</v>
      </c>
      <c r="L3" s="50"/>
    </row>
    <row r="4" spans="1:12" ht="17.25" customHeight="1">
      <c r="A4" s="51"/>
      <c r="B4" s="52" t="s">
        <v>13</v>
      </c>
      <c r="C4" s="52"/>
      <c r="D4" s="30"/>
      <c r="E4" s="30"/>
      <c r="F4" s="30"/>
      <c r="G4" s="30"/>
      <c r="H4" s="30"/>
      <c r="I4" s="50"/>
      <c r="J4" s="50"/>
      <c r="K4" s="50"/>
      <c r="L4" s="50"/>
    </row>
    <row r="5" spans="1:12" ht="16.5" customHeight="1">
      <c r="A5" s="169" t="s">
        <v>14</v>
      </c>
      <c r="B5" s="170" t="s">
        <v>15</v>
      </c>
      <c r="C5" s="53" t="s">
        <v>16</v>
      </c>
      <c r="D5" s="31">
        <v>52</v>
      </c>
      <c r="E5" s="31">
        <v>5.46</v>
      </c>
      <c r="F5" s="31">
        <v>0.47</v>
      </c>
      <c r="G5" s="31">
        <v>29.48</v>
      </c>
      <c r="H5" s="31">
        <v>72.64</v>
      </c>
      <c r="I5" s="161">
        <v>0</v>
      </c>
      <c r="J5" s="29"/>
      <c r="K5" s="62"/>
      <c r="L5" s="161">
        <v>23</v>
      </c>
    </row>
    <row r="6" spans="1:12" ht="12.75">
      <c r="A6" s="172"/>
      <c r="B6" s="173"/>
      <c r="C6" s="53" t="s">
        <v>17</v>
      </c>
      <c r="D6" s="31">
        <v>10</v>
      </c>
      <c r="E6" s="31">
        <v>0.13</v>
      </c>
      <c r="F6" s="31">
        <v>7.25</v>
      </c>
      <c r="G6" s="31">
        <v>0</v>
      </c>
      <c r="H6" s="31">
        <v>66.1</v>
      </c>
      <c r="I6" s="163"/>
      <c r="J6" s="29">
        <v>64.9</v>
      </c>
      <c r="K6" s="62">
        <v>115.8</v>
      </c>
      <c r="L6" s="163"/>
    </row>
    <row r="7" spans="1:12" ht="15.75" customHeight="1">
      <c r="A7" s="38">
        <v>70</v>
      </c>
      <c r="B7" s="39" t="s">
        <v>18</v>
      </c>
      <c r="C7" s="40" t="s">
        <v>19</v>
      </c>
      <c r="D7" s="31">
        <v>70</v>
      </c>
      <c r="E7" s="31">
        <v>6.15</v>
      </c>
      <c r="F7" s="31">
        <v>12.65</v>
      </c>
      <c r="G7" s="31">
        <v>0</v>
      </c>
      <c r="H7" s="31">
        <v>78.5</v>
      </c>
      <c r="I7" s="29">
        <v>0</v>
      </c>
      <c r="J7" s="62">
        <v>21.6</v>
      </c>
      <c r="K7" s="62">
        <v>14.9</v>
      </c>
      <c r="L7" s="50"/>
    </row>
    <row r="8" spans="1:12" ht="15.75" customHeight="1">
      <c r="A8" s="169">
        <v>200</v>
      </c>
      <c r="B8" s="170" t="s">
        <v>20</v>
      </c>
      <c r="C8" s="40" t="s">
        <v>21</v>
      </c>
      <c r="D8" s="25">
        <v>1</v>
      </c>
      <c r="E8" s="25"/>
      <c r="F8" s="25"/>
      <c r="G8" s="25"/>
      <c r="H8" s="25"/>
      <c r="I8" s="161">
        <v>0</v>
      </c>
      <c r="J8" s="29"/>
      <c r="K8" s="62"/>
      <c r="L8" s="161">
        <v>136</v>
      </c>
    </row>
    <row r="9" spans="1:12" ht="12.75">
      <c r="A9" s="169"/>
      <c r="B9" s="170"/>
      <c r="C9" s="40" t="s">
        <v>22</v>
      </c>
      <c r="D9" s="25">
        <v>15</v>
      </c>
      <c r="E9" s="25">
        <v>0</v>
      </c>
      <c r="F9" s="25">
        <v>0</v>
      </c>
      <c r="G9" s="25">
        <v>15</v>
      </c>
      <c r="H9" s="25">
        <v>58</v>
      </c>
      <c r="I9" s="163"/>
      <c r="J9" s="29">
        <v>0</v>
      </c>
      <c r="K9" s="62">
        <v>1.6</v>
      </c>
      <c r="L9" s="163"/>
    </row>
    <row r="10" spans="1:12" ht="12.75">
      <c r="A10" s="38" t="s">
        <v>23</v>
      </c>
      <c r="B10" s="39" t="s">
        <v>24</v>
      </c>
      <c r="C10" s="27" t="s">
        <v>25</v>
      </c>
      <c r="D10" s="25" t="s">
        <v>23</v>
      </c>
      <c r="E10" s="25">
        <v>3.9</v>
      </c>
      <c r="F10" s="25">
        <v>7.8</v>
      </c>
      <c r="G10" s="25">
        <v>24.9</v>
      </c>
      <c r="H10" s="25">
        <v>167.1</v>
      </c>
      <c r="I10" s="29"/>
      <c r="J10" s="119">
        <v>87.6</v>
      </c>
      <c r="K10" s="119">
        <v>215.3</v>
      </c>
      <c r="L10" s="50"/>
    </row>
    <row r="11" spans="1:12" ht="14.25" customHeight="1">
      <c r="A11" s="38"/>
      <c r="B11" s="157" t="s">
        <v>29</v>
      </c>
      <c r="C11" s="165"/>
      <c r="D11" s="25"/>
      <c r="E11" s="30">
        <f aca="true" t="shared" si="0" ref="E11:K11">SUM(E5:E10)</f>
        <v>15.64</v>
      </c>
      <c r="F11" s="30">
        <f t="shared" si="0"/>
        <v>28.17</v>
      </c>
      <c r="G11" s="30">
        <f t="shared" si="0"/>
        <v>69.38</v>
      </c>
      <c r="H11" s="30">
        <f t="shared" si="0"/>
        <v>442.34000000000003</v>
      </c>
      <c r="I11" s="30">
        <f t="shared" si="0"/>
        <v>0</v>
      </c>
      <c r="J11" s="30">
        <f t="shared" si="0"/>
        <v>174.1</v>
      </c>
      <c r="K11" s="30">
        <f t="shared" si="0"/>
        <v>347.6</v>
      </c>
      <c r="L11" s="50"/>
    </row>
    <row r="12" spans="1:12" ht="15" customHeight="1">
      <c r="A12" s="38"/>
      <c r="B12" s="52" t="s">
        <v>30</v>
      </c>
      <c r="C12" s="40"/>
      <c r="D12" s="25"/>
      <c r="E12" s="30"/>
      <c r="F12" s="30"/>
      <c r="G12" s="30"/>
      <c r="H12" s="30"/>
      <c r="I12" s="43"/>
      <c r="J12" s="62"/>
      <c r="K12" s="62"/>
      <c r="L12" s="54"/>
    </row>
    <row r="13" spans="1:12" ht="12.75" customHeight="1">
      <c r="A13" s="38">
        <v>200</v>
      </c>
      <c r="B13" s="39" t="s">
        <v>31</v>
      </c>
      <c r="C13" s="40" t="s">
        <v>32</v>
      </c>
      <c r="D13" s="25">
        <v>200</v>
      </c>
      <c r="E13" s="25">
        <v>1</v>
      </c>
      <c r="F13" s="25">
        <v>0</v>
      </c>
      <c r="G13" s="25">
        <v>23.4</v>
      </c>
      <c r="H13" s="13">
        <v>117</v>
      </c>
      <c r="I13" s="43">
        <v>4</v>
      </c>
      <c r="J13" s="62">
        <v>0.7</v>
      </c>
      <c r="K13" s="62">
        <v>26.9</v>
      </c>
      <c r="L13" s="54"/>
    </row>
    <row r="14" spans="1:12" ht="15" customHeight="1">
      <c r="A14" s="38">
        <v>200</v>
      </c>
      <c r="B14" s="39" t="s">
        <v>34</v>
      </c>
      <c r="C14" s="40" t="s">
        <v>35</v>
      </c>
      <c r="D14" s="25">
        <v>200</v>
      </c>
      <c r="E14" s="25">
        <v>1.6</v>
      </c>
      <c r="F14" s="25">
        <v>0</v>
      </c>
      <c r="G14" s="25">
        <v>16.8</v>
      </c>
      <c r="H14" s="25">
        <v>90</v>
      </c>
      <c r="I14" s="43">
        <v>54</v>
      </c>
      <c r="J14" s="62">
        <v>11.77</v>
      </c>
      <c r="K14" s="62">
        <v>27.63</v>
      </c>
      <c r="L14" s="54"/>
    </row>
    <row r="15" spans="1:12" ht="14.25" customHeight="1">
      <c r="A15" s="38"/>
      <c r="B15" s="157" t="s">
        <v>36</v>
      </c>
      <c r="C15" s="165"/>
      <c r="D15" s="25"/>
      <c r="E15" s="30">
        <v>2.6</v>
      </c>
      <c r="F15" s="30">
        <v>0</v>
      </c>
      <c r="G15" s="30">
        <v>40.2</v>
      </c>
      <c r="H15" s="30">
        <f>H13+H14</f>
        <v>207</v>
      </c>
      <c r="I15" s="43">
        <f>I14+I13</f>
        <v>58</v>
      </c>
      <c r="J15" s="30">
        <f>J13+J14</f>
        <v>12.469999999999999</v>
      </c>
      <c r="K15" s="30">
        <f>K13+K14</f>
        <v>54.53</v>
      </c>
      <c r="L15" s="54"/>
    </row>
    <row r="16" spans="1:12" ht="12.75">
      <c r="A16" s="55"/>
      <c r="B16" s="56" t="s">
        <v>37</v>
      </c>
      <c r="C16" s="40"/>
      <c r="D16" s="25"/>
      <c r="E16" s="25"/>
      <c r="F16" s="25"/>
      <c r="G16" s="25"/>
      <c r="H16" s="25"/>
      <c r="I16" s="161">
        <v>12.4</v>
      </c>
      <c r="J16" s="29"/>
      <c r="K16" s="62"/>
      <c r="L16" s="161">
        <v>20</v>
      </c>
    </row>
    <row r="17" spans="1:12" ht="12.75">
      <c r="A17" s="171">
        <v>70</v>
      </c>
      <c r="B17" s="170" t="s">
        <v>38</v>
      </c>
      <c r="C17" s="40" t="s">
        <v>39</v>
      </c>
      <c r="D17" s="25">
        <v>33</v>
      </c>
      <c r="E17" s="28"/>
      <c r="F17" s="28"/>
      <c r="G17" s="28"/>
      <c r="H17" s="25"/>
      <c r="I17" s="162"/>
      <c r="J17" s="29"/>
      <c r="K17" s="62"/>
      <c r="L17" s="162"/>
    </row>
    <row r="18" spans="1:12" ht="12.75">
      <c r="A18" s="171"/>
      <c r="B18" s="170"/>
      <c r="C18" s="40" t="s">
        <v>40</v>
      </c>
      <c r="D18" s="25">
        <v>9</v>
      </c>
      <c r="E18" s="28"/>
      <c r="F18" s="28"/>
      <c r="G18" s="28"/>
      <c r="H18" s="25"/>
      <c r="I18" s="162"/>
      <c r="J18" s="29"/>
      <c r="K18" s="62"/>
      <c r="L18" s="162"/>
    </row>
    <row r="19" spans="1:12" ht="14.25" customHeight="1">
      <c r="A19" s="171"/>
      <c r="B19" s="170"/>
      <c r="C19" s="40" t="s">
        <v>41</v>
      </c>
      <c r="D19" s="25">
        <v>9</v>
      </c>
      <c r="E19" s="28"/>
      <c r="F19" s="28"/>
      <c r="G19" s="28"/>
      <c r="H19" s="28"/>
      <c r="I19" s="162"/>
      <c r="J19" s="29"/>
      <c r="K19" s="62"/>
      <c r="L19" s="162"/>
    </row>
    <row r="20" spans="1:12" ht="12.75">
      <c r="A20" s="171"/>
      <c r="B20" s="170"/>
      <c r="C20" s="40" t="s">
        <v>42</v>
      </c>
      <c r="D20" s="25">
        <v>26</v>
      </c>
      <c r="E20" s="25">
        <v>0.96</v>
      </c>
      <c r="F20" s="25">
        <v>2.87</v>
      </c>
      <c r="G20" s="25">
        <v>2.31</v>
      </c>
      <c r="H20" s="25">
        <v>39.9</v>
      </c>
      <c r="I20" s="163"/>
      <c r="J20" s="29">
        <v>2.6</v>
      </c>
      <c r="K20" s="62">
        <v>4.99</v>
      </c>
      <c r="L20" s="163"/>
    </row>
    <row r="21" spans="1:12" ht="12.75">
      <c r="A21" s="169" t="s">
        <v>43</v>
      </c>
      <c r="B21" s="170" t="s">
        <v>44</v>
      </c>
      <c r="C21" s="40" t="s">
        <v>45</v>
      </c>
      <c r="D21" s="25">
        <v>52</v>
      </c>
      <c r="E21" s="25"/>
      <c r="F21" s="25"/>
      <c r="G21" s="25"/>
      <c r="H21" s="25"/>
      <c r="I21" s="161">
        <v>16.25</v>
      </c>
      <c r="J21" s="29"/>
      <c r="K21" s="62"/>
      <c r="L21" s="161">
        <v>124</v>
      </c>
    </row>
    <row r="22" spans="1:12" ht="15.75" customHeight="1">
      <c r="A22" s="169"/>
      <c r="B22" s="170"/>
      <c r="C22" s="40" t="s">
        <v>46</v>
      </c>
      <c r="D22" s="25">
        <v>63</v>
      </c>
      <c r="E22" s="25"/>
      <c r="F22" s="25"/>
      <c r="G22" s="25"/>
      <c r="H22" s="25"/>
      <c r="I22" s="162"/>
      <c r="J22" s="29"/>
      <c r="K22" s="62"/>
      <c r="L22" s="162"/>
    </row>
    <row r="23" spans="1:12" ht="15" customHeight="1">
      <c r="A23" s="169"/>
      <c r="B23" s="170"/>
      <c r="C23" s="40" t="s">
        <v>47</v>
      </c>
      <c r="D23" s="25">
        <v>40</v>
      </c>
      <c r="E23" s="25"/>
      <c r="F23" s="25"/>
      <c r="G23" s="25"/>
      <c r="H23" s="25"/>
      <c r="I23" s="162"/>
      <c r="J23" s="29"/>
      <c r="K23" s="62"/>
      <c r="L23" s="162"/>
    </row>
    <row r="24" spans="1:12" ht="12.75">
      <c r="A24" s="169"/>
      <c r="B24" s="170"/>
      <c r="C24" s="40" t="s">
        <v>48</v>
      </c>
      <c r="D24" s="25">
        <v>13</v>
      </c>
      <c r="E24" s="25"/>
      <c r="F24" s="25"/>
      <c r="G24" s="25"/>
      <c r="H24" s="25"/>
      <c r="I24" s="162"/>
      <c r="J24" s="29"/>
      <c r="K24" s="62"/>
      <c r="L24" s="162"/>
    </row>
    <row r="25" spans="1:12" ht="16.5" customHeight="1">
      <c r="A25" s="169"/>
      <c r="B25" s="170"/>
      <c r="C25" s="40" t="s">
        <v>49</v>
      </c>
      <c r="D25" s="25">
        <v>12</v>
      </c>
      <c r="E25" s="25"/>
      <c r="F25" s="25"/>
      <c r="G25" s="25"/>
      <c r="H25" s="25"/>
      <c r="I25" s="162"/>
      <c r="J25" s="29"/>
      <c r="K25" s="62"/>
      <c r="L25" s="162"/>
    </row>
    <row r="26" spans="1:12" ht="15" customHeight="1">
      <c r="A26" s="169"/>
      <c r="B26" s="170"/>
      <c r="C26" s="40" t="s">
        <v>50</v>
      </c>
      <c r="D26" s="25">
        <v>5</v>
      </c>
      <c r="E26" s="25"/>
      <c r="F26" s="25"/>
      <c r="G26" s="25"/>
      <c r="H26" s="25"/>
      <c r="I26" s="162"/>
      <c r="J26" s="29"/>
      <c r="K26" s="62"/>
      <c r="L26" s="162"/>
    </row>
    <row r="27" spans="1:12" ht="12.75">
      <c r="A27" s="169"/>
      <c r="B27" s="170"/>
      <c r="C27" s="40" t="s">
        <v>51</v>
      </c>
      <c r="D27" s="25">
        <v>2.5</v>
      </c>
      <c r="E27" s="25"/>
      <c r="F27" s="25"/>
      <c r="G27" s="25"/>
      <c r="H27" s="25"/>
      <c r="I27" s="162"/>
      <c r="J27" s="29"/>
      <c r="K27" s="62"/>
      <c r="L27" s="162"/>
    </row>
    <row r="28" spans="1:12" ht="12.75">
      <c r="A28" s="169"/>
      <c r="B28" s="170"/>
      <c r="C28" s="40" t="s">
        <v>52</v>
      </c>
      <c r="D28" s="25">
        <v>10</v>
      </c>
      <c r="E28" s="25">
        <v>7.1</v>
      </c>
      <c r="F28" s="25">
        <v>7.7</v>
      </c>
      <c r="G28" s="25">
        <v>10.32</v>
      </c>
      <c r="H28" s="25">
        <v>154.6</v>
      </c>
      <c r="I28" s="163"/>
      <c r="J28" s="29">
        <v>38.9</v>
      </c>
      <c r="K28" s="62">
        <v>77.9</v>
      </c>
      <c r="L28" s="163"/>
    </row>
    <row r="29" spans="1:12" ht="17.25" customHeight="1">
      <c r="A29" s="169">
        <v>100</v>
      </c>
      <c r="B29" s="170" t="s">
        <v>53</v>
      </c>
      <c r="C29" s="40" t="s">
        <v>54</v>
      </c>
      <c r="D29" s="25">
        <v>155</v>
      </c>
      <c r="E29" s="25"/>
      <c r="F29" s="25"/>
      <c r="G29" s="25"/>
      <c r="H29" s="25"/>
      <c r="I29" s="161">
        <v>1</v>
      </c>
      <c r="J29" s="102"/>
      <c r="K29" s="62"/>
      <c r="L29" s="166">
        <v>104</v>
      </c>
    </row>
    <row r="30" spans="1:12" ht="11.25" customHeight="1">
      <c r="A30" s="169"/>
      <c r="B30" s="170"/>
      <c r="C30" s="40" t="s">
        <v>49</v>
      </c>
      <c r="D30" s="25">
        <v>12</v>
      </c>
      <c r="E30" s="25"/>
      <c r="F30" s="25"/>
      <c r="G30" s="25"/>
      <c r="H30" s="25"/>
      <c r="I30" s="162"/>
      <c r="J30" s="102"/>
      <c r="K30" s="62"/>
      <c r="L30" s="167"/>
    </row>
    <row r="31" spans="1:12" ht="10.5" customHeight="1">
      <c r="A31" s="169"/>
      <c r="B31" s="170"/>
      <c r="C31" s="40" t="s">
        <v>55</v>
      </c>
      <c r="D31" s="25">
        <v>22</v>
      </c>
      <c r="E31" s="25"/>
      <c r="F31" s="25"/>
      <c r="G31" s="25"/>
      <c r="H31" s="25"/>
      <c r="I31" s="162"/>
      <c r="J31" s="102"/>
      <c r="K31" s="62"/>
      <c r="L31" s="167"/>
    </row>
    <row r="32" spans="1:12" ht="10.5" customHeight="1">
      <c r="A32" s="169"/>
      <c r="B32" s="170"/>
      <c r="C32" s="40" t="s">
        <v>56</v>
      </c>
      <c r="D32" s="25">
        <v>3</v>
      </c>
      <c r="E32" s="25">
        <v>10.9</v>
      </c>
      <c r="F32" s="25" t="s">
        <v>57</v>
      </c>
      <c r="G32" s="25" t="s">
        <v>58</v>
      </c>
      <c r="H32" s="25" t="s">
        <v>59</v>
      </c>
      <c r="I32" s="163"/>
      <c r="J32" s="102">
        <v>14.8</v>
      </c>
      <c r="K32" s="62">
        <v>67.9</v>
      </c>
      <c r="L32" s="168"/>
    </row>
    <row r="33" spans="1:12" ht="11.25" customHeight="1">
      <c r="A33" s="169">
        <v>30</v>
      </c>
      <c r="B33" s="170" t="s">
        <v>60</v>
      </c>
      <c r="C33" s="40" t="s">
        <v>61</v>
      </c>
      <c r="D33" s="25">
        <v>2</v>
      </c>
      <c r="E33" s="25"/>
      <c r="F33" s="25"/>
      <c r="G33" s="25"/>
      <c r="H33" s="25"/>
      <c r="I33" s="161">
        <v>0.39</v>
      </c>
      <c r="J33" s="29"/>
      <c r="K33" s="62"/>
      <c r="L33" s="161">
        <v>229</v>
      </c>
    </row>
    <row r="34" spans="1:12" ht="12.75">
      <c r="A34" s="169"/>
      <c r="B34" s="170"/>
      <c r="C34" s="40" t="s">
        <v>62</v>
      </c>
      <c r="D34" s="25">
        <v>2</v>
      </c>
      <c r="E34" s="25"/>
      <c r="F34" s="25"/>
      <c r="G34" s="25"/>
      <c r="H34" s="25"/>
      <c r="I34" s="162"/>
      <c r="J34" s="29"/>
      <c r="K34" s="62"/>
      <c r="L34" s="162"/>
    </row>
    <row r="35" spans="1:12" ht="12.75">
      <c r="A35" s="169"/>
      <c r="B35" s="170"/>
      <c r="C35" s="40" t="s">
        <v>63</v>
      </c>
      <c r="D35" s="25">
        <v>3</v>
      </c>
      <c r="E35" s="25">
        <v>0.25</v>
      </c>
      <c r="F35" s="25">
        <v>3.02</v>
      </c>
      <c r="G35" s="25">
        <v>1.55</v>
      </c>
      <c r="H35" s="25">
        <v>33.99</v>
      </c>
      <c r="I35" s="163"/>
      <c r="J35" s="22">
        <v>24.6</v>
      </c>
      <c r="K35" s="22">
        <v>31.2</v>
      </c>
      <c r="L35" s="163"/>
    </row>
    <row r="36" spans="1:12" ht="11.25" customHeight="1">
      <c r="A36" s="169">
        <v>150</v>
      </c>
      <c r="B36" s="170" t="s">
        <v>64</v>
      </c>
      <c r="C36" s="40" t="s">
        <v>47</v>
      </c>
      <c r="D36" s="25">
        <v>171</v>
      </c>
      <c r="E36" s="25"/>
      <c r="F36" s="25"/>
      <c r="G36" s="25"/>
      <c r="H36" s="25"/>
      <c r="I36" s="161">
        <v>5.4</v>
      </c>
      <c r="J36" s="29"/>
      <c r="K36" s="62"/>
      <c r="L36" s="161">
        <v>206</v>
      </c>
    </row>
    <row r="37" spans="1:12" ht="12.75">
      <c r="A37" s="169"/>
      <c r="B37" s="170"/>
      <c r="C37" s="40" t="s">
        <v>65</v>
      </c>
      <c r="D37" s="25">
        <v>24</v>
      </c>
      <c r="E37" s="25"/>
      <c r="F37" s="25"/>
      <c r="G37" s="25"/>
      <c r="H37" s="25"/>
      <c r="I37" s="162"/>
      <c r="J37" s="29"/>
      <c r="K37" s="62"/>
      <c r="L37" s="162"/>
    </row>
    <row r="38" spans="1:12" ht="13.5" customHeight="1">
      <c r="A38" s="169"/>
      <c r="B38" s="170"/>
      <c r="C38" s="40" t="s">
        <v>66</v>
      </c>
      <c r="D38" s="25">
        <v>5</v>
      </c>
      <c r="E38" s="25">
        <v>3.15</v>
      </c>
      <c r="F38" s="25">
        <v>7</v>
      </c>
      <c r="G38" s="25">
        <v>21.9</v>
      </c>
      <c r="H38" s="25">
        <v>123.5</v>
      </c>
      <c r="I38" s="163"/>
      <c r="J38" s="29">
        <v>25.6</v>
      </c>
      <c r="K38" s="62">
        <v>2.9</v>
      </c>
      <c r="L38" s="163"/>
    </row>
    <row r="39" spans="1:12" ht="13.5" customHeight="1">
      <c r="A39" s="169">
        <v>200</v>
      </c>
      <c r="B39" s="170" t="s">
        <v>67</v>
      </c>
      <c r="C39" s="40" t="s">
        <v>68</v>
      </c>
      <c r="D39" s="25">
        <v>20</v>
      </c>
      <c r="E39" s="28"/>
      <c r="F39" s="27"/>
      <c r="G39" s="28"/>
      <c r="H39" s="28"/>
      <c r="I39" s="161">
        <v>0.1</v>
      </c>
      <c r="J39" s="29"/>
      <c r="K39" s="62"/>
      <c r="L39" s="161">
        <v>250</v>
      </c>
    </row>
    <row r="40" spans="1:12" ht="12.75">
      <c r="A40" s="169"/>
      <c r="B40" s="170"/>
      <c r="C40" s="40" t="s">
        <v>22</v>
      </c>
      <c r="D40" s="25">
        <v>15</v>
      </c>
      <c r="E40" s="25">
        <v>0.6</v>
      </c>
      <c r="F40" s="25">
        <v>0</v>
      </c>
      <c r="G40" s="25">
        <v>13.4</v>
      </c>
      <c r="H40" s="25">
        <v>124</v>
      </c>
      <c r="I40" s="163"/>
      <c r="J40" s="119">
        <v>198.7</v>
      </c>
      <c r="K40" s="119">
        <v>172.6</v>
      </c>
      <c r="L40" s="163"/>
    </row>
    <row r="41" spans="1:12" ht="13.5" customHeight="1">
      <c r="A41" s="38">
        <v>88</v>
      </c>
      <c r="B41" s="39" t="s">
        <v>69</v>
      </c>
      <c r="C41" s="40" t="s">
        <v>70</v>
      </c>
      <c r="D41" s="25">
        <v>88</v>
      </c>
      <c r="E41" s="25">
        <v>7.6</v>
      </c>
      <c r="F41" s="25">
        <v>1</v>
      </c>
      <c r="G41" s="25">
        <v>49.8</v>
      </c>
      <c r="H41" s="25">
        <v>216</v>
      </c>
      <c r="I41" s="29">
        <v>0</v>
      </c>
      <c r="J41" s="119">
        <v>0</v>
      </c>
      <c r="K41" s="119">
        <v>312.6</v>
      </c>
      <c r="L41" s="29"/>
    </row>
    <row r="42" spans="1:12" ht="14.25" customHeight="1">
      <c r="A42" s="39"/>
      <c r="B42" s="157" t="s">
        <v>71</v>
      </c>
      <c r="C42" s="165"/>
      <c r="D42" s="25"/>
      <c r="E42" s="30">
        <f aca="true" t="shared" si="1" ref="E42:K42">SUM(E20:E41)</f>
        <v>30.560000000000002</v>
      </c>
      <c r="F42" s="30">
        <f t="shared" si="1"/>
        <v>21.59</v>
      </c>
      <c r="G42" s="30">
        <f t="shared" si="1"/>
        <v>99.28</v>
      </c>
      <c r="H42" s="30">
        <f t="shared" si="1"/>
        <v>691.99</v>
      </c>
      <c r="I42" s="30">
        <f t="shared" si="1"/>
        <v>23.14</v>
      </c>
      <c r="J42" s="30">
        <f t="shared" si="1"/>
        <v>305.2</v>
      </c>
      <c r="K42" s="30">
        <f t="shared" si="1"/>
        <v>670.09</v>
      </c>
      <c r="L42" s="29"/>
    </row>
    <row r="43" spans="1:12" ht="15" customHeight="1">
      <c r="A43" s="39"/>
      <c r="B43" s="56" t="s">
        <v>72</v>
      </c>
      <c r="C43" s="40"/>
      <c r="D43" s="25"/>
      <c r="E43" s="25"/>
      <c r="F43" s="25"/>
      <c r="G43" s="25"/>
      <c r="H43" s="30"/>
      <c r="I43" s="29"/>
      <c r="J43" s="29"/>
      <c r="K43" s="62"/>
      <c r="L43" s="29"/>
    </row>
    <row r="44" spans="1:12" ht="12.75">
      <c r="A44" s="31">
        <v>200</v>
      </c>
      <c r="B44" s="40" t="s">
        <v>73</v>
      </c>
      <c r="C44" s="40" t="s">
        <v>65</v>
      </c>
      <c r="D44" s="31">
        <v>200</v>
      </c>
      <c r="E44" s="31">
        <v>5.6</v>
      </c>
      <c r="F44" s="31">
        <v>6.2</v>
      </c>
      <c r="G44" s="31">
        <v>9.4</v>
      </c>
      <c r="H44" s="31">
        <v>116</v>
      </c>
      <c r="I44" s="43"/>
      <c r="J44" s="29">
        <v>78.69</v>
      </c>
      <c r="K44" s="62">
        <v>5.8</v>
      </c>
      <c r="L44" s="43"/>
    </row>
    <row r="45" spans="1:12" ht="18" customHeight="1">
      <c r="A45" s="38">
        <v>45</v>
      </c>
      <c r="B45" s="39" t="s">
        <v>74</v>
      </c>
      <c r="C45" s="40" t="s">
        <v>75</v>
      </c>
      <c r="D45" s="25">
        <v>45</v>
      </c>
      <c r="E45" s="25">
        <v>1.2</v>
      </c>
      <c r="F45" s="25">
        <v>1.1</v>
      </c>
      <c r="G45" s="25">
        <v>11.74</v>
      </c>
      <c r="H45" s="25">
        <v>104.16</v>
      </c>
      <c r="I45" s="29">
        <v>0</v>
      </c>
      <c r="J45" s="29">
        <v>14.6</v>
      </c>
      <c r="K45" s="62">
        <v>22.5</v>
      </c>
      <c r="L45" s="29"/>
    </row>
    <row r="46" spans="1:12" ht="16.5" customHeight="1">
      <c r="A46" s="38"/>
      <c r="B46" s="157" t="s">
        <v>76</v>
      </c>
      <c r="C46" s="165"/>
      <c r="D46" s="25"/>
      <c r="E46" s="30">
        <f>SUM(E44:E45)</f>
        <v>6.8</v>
      </c>
      <c r="F46" s="30">
        <f>SUM(F44:F45)</f>
        <v>7.300000000000001</v>
      </c>
      <c r="G46" s="30">
        <f>SUM(G44:G45)</f>
        <v>21.14</v>
      </c>
      <c r="H46" s="30">
        <f>SUM(H44:H45)</f>
        <v>220.16</v>
      </c>
      <c r="I46" s="29"/>
      <c r="J46" s="30">
        <f>SUM(J44:J45)</f>
        <v>93.28999999999999</v>
      </c>
      <c r="K46" s="30">
        <f>SUM(K44:K45)</f>
        <v>28.3</v>
      </c>
      <c r="L46" s="29"/>
    </row>
    <row r="47" spans="1:12" ht="12.75">
      <c r="A47" s="39"/>
      <c r="B47" s="56" t="s">
        <v>77</v>
      </c>
      <c r="C47" s="40"/>
      <c r="D47" s="25"/>
      <c r="E47" s="25"/>
      <c r="F47" s="25"/>
      <c r="G47" s="25"/>
      <c r="H47" s="30"/>
      <c r="I47" s="50"/>
      <c r="J47" s="62"/>
      <c r="K47" s="62"/>
      <c r="L47" s="50"/>
    </row>
    <row r="48" spans="1:12" ht="14.25" customHeight="1">
      <c r="A48" s="169">
        <v>220</v>
      </c>
      <c r="B48" s="170" t="s">
        <v>78</v>
      </c>
      <c r="C48" s="40" t="s">
        <v>79</v>
      </c>
      <c r="D48" s="25">
        <v>92</v>
      </c>
      <c r="E48" s="28"/>
      <c r="F48" s="28"/>
      <c r="G48" s="28"/>
      <c r="H48" s="28"/>
      <c r="I48" s="161">
        <v>2.65</v>
      </c>
      <c r="J48" s="29"/>
      <c r="K48" s="62"/>
      <c r="L48" s="161">
        <v>87</v>
      </c>
    </row>
    <row r="49" spans="1:12" ht="15" customHeight="1">
      <c r="A49" s="169"/>
      <c r="B49" s="170"/>
      <c r="C49" s="40" t="s">
        <v>50</v>
      </c>
      <c r="D49" s="25">
        <v>9.5</v>
      </c>
      <c r="E49" s="28"/>
      <c r="F49" s="28"/>
      <c r="G49" s="28"/>
      <c r="H49" s="28"/>
      <c r="I49" s="162"/>
      <c r="J49" s="29"/>
      <c r="K49" s="62"/>
      <c r="L49" s="162"/>
    </row>
    <row r="50" spans="1:12" ht="12.75">
      <c r="A50" s="169"/>
      <c r="B50" s="170"/>
      <c r="C50" s="40" t="s">
        <v>49</v>
      </c>
      <c r="D50" s="25">
        <v>14</v>
      </c>
      <c r="E50" s="28"/>
      <c r="F50" s="28"/>
      <c r="G50" s="28"/>
      <c r="H50" s="28"/>
      <c r="I50" s="162"/>
      <c r="J50" s="29"/>
      <c r="K50" s="62"/>
      <c r="L50" s="162"/>
    </row>
    <row r="51" spans="1:12" ht="12.75">
      <c r="A51" s="169"/>
      <c r="B51" s="170"/>
      <c r="C51" s="40" t="s">
        <v>48</v>
      </c>
      <c r="D51" s="25">
        <v>36</v>
      </c>
      <c r="E51" s="28"/>
      <c r="F51" s="28"/>
      <c r="G51" s="28"/>
      <c r="H51" s="28"/>
      <c r="I51" s="162"/>
      <c r="J51" s="29"/>
      <c r="K51" s="62"/>
      <c r="L51" s="162"/>
    </row>
    <row r="52" spans="1:12" ht="16.5" customHeight="1">
      <c r="A52" s="169"/>
      <c r="B52" s="170"/>
      <c r="C52" s="40" t="s">
        <v>80</v>
      </c>
      <c r="D52" s="25">
        <v>8</v>
      </c>
      <c r="E52" s="27"/>
      <c r="F52" s="27"/>
      <c r="G52" s="27"/>
      <c r="H52" s="27"/>
      <c r="I52" s="162"/>
      <c r="J52" s="29"/>
      <c r="K52" s="62"/>
      <c r="L52" s="162"/>
    </row>
    <row r="53" spans="1:12" ht="17.25" customHeight="1">
      <c r="A53" s="169"/>
      <c r="B53" s="170"/>
      <c r="C53" s="40" t="s">
        <v>81</v>
      </c>
      <c r="D53" s="25">
        <v>37</v>
      </c>
      <c r="E53" s="25">
        <v>12.21</v>
      </c>
      <c r="F53" s="25">
        <v>15.48</v>
      </c>
      <c r="G53" s="25">
        <v>32.55</v>
      </c>
      <c r="H53" s="25">
        <v>230.8</v>
      </c>
      <c r="I53" s="162"/>
      <c r="J53" s="29">
        <v>63.8</v>
      </c>
      <c r="K53" s="62">
        <v>96.5</v>
      </c>
      <c r="L53" s="162"/>
    </row>
    <row r="54" spans="1:12" ht="24" customHeight="1">
      <c r="A54" s="38">
        <v>50</v>
      </c>
      <c r="B54" s="39" t="s">
        <v>82</v>
      </c>
      <c r="C54" s="40" t="s">
        <v>83</v>
      </c>
      <c r="D54" s="25">
        <v>50</v>
      </c>
      <c r="E54" s="25">
        <v>3.8</v>
      </c>
      <c r="F54" s="25">
        <v>0.45</v>
      </c>
      <c r="G54" s="25">
        <v>22.05</v>
      </c>
      <c r="H54" s="25">
        <v>113</v>
      </c>
      <c r="I54" s="29">
        <v>0</v>
      </c>
      <c r="J54" s="120">
        <v>148.6</v>
      </c>
      <c r="K54" s="120">
        <v>211.6</v>
      </c>
      <c r="L54" s="29"/>
    </row>
    <row r="55" spans="1:12" ht="12.75">
      <c r="A55" s="169">
        <v>200</v>
      </c>
      <c r="B55" s="170" t="s">
        <v>84</v>
      </c>
      <c r="C55" s="40" t="s">
        <v>85</v>
      </c>
      <c r="D55" s="31">
        <v>1</v>
      </c>
      <c r="E55" s="31"/>
      <c r="F55" s="31"/>
      <c r="G55" s="31"/>
      <c r="H55" s="31"/>
      <c r="I55" s="161">
        <v>0.33</v>
      </c>
      <c r="J55" s="29"/>
      <c r="K55" s="62"/>
      <c r="L55" s="161">
        <v>138</v>
      </c>
    </row>
    <row r="56" spans="1:12" ht="12.75">
      <c r="A56" s="169"/>
      <c r="B56" s="170"/>
      <c r="C56" s="40" t="s">
        <v>22</v>
      </c>
      <c r="D56" s="31">
        <v>15</v>
      </c>
      <c r="E56" s="31"/>
      <c r="F56" s="31"/>
      <c r="G56" s="31"/>
      <c r="H56" s="31"/>
      <c r="I56" s="162"/>
      <c r="J56" s="29"/>
      <c r="K56" s="62"/>
      <c r="L56" s="162"/>
    </row>
    <row r="57" spans="1:12" ht="12.75">
      <c r="A57" s="169"/>
      <c r="B57" s="170"/>
      <c r="C57" s="40" t="s">
        <v>65</v>
      </c>
      <c r="D57" s="31">
        <v>80</v>
      </c>
      <c r="E57" s="31">
        <v>2.69</v>
      </c>
      <c r="F57" s="31">
        <v>2.55</v>
      </c>
      <c r="G57" s="31">
        <v>13.25</v>
      </c>
      <c r="H57" s="31">
        <v>87.25</v>
      </c>
      <c r="I57" s="163"/>
      <c r="J57" s="29">
        <v>51.2</v>
      </c>
      <c r="K57" s="62">
        <v>64.3</v>
      </c>
      <c r="L57" s="163"/>
    </row>
    <row r="58" spans="1:12" ht="12.75">
      <c r="A58" s="39"/>
      <c r="B58" s="56" t="s">
        <v>87</v>
      </c>
      <c r="C58" s="40"/>
      <c r="D58" s="25"/>
      <c r="E58" s="25"/>
      <c r="F58" s="25"/>
      <c r="G58" s="25"/>
      <c r="H58" s="28"/>
      <c r="I58" s="29"/>
      <c r="J58" s="29"/>
      <c r="K58" s="62"/>
      <c r="L58" s="29"/>
    </row>
    <row r="59" spans="1:12" ht="16.5" customHeight="1">
      <c r="A59" s="38">
        <v>200</v>
      </c>
      <c r="B59" s="39" t="s">
        <v>88</v>
      </c>
      <c r="C59" s="39" t="s">
        <v>88</v>
      </c>
      <c r="D59" s="25">
        <v>200</v>
      </c>
      <c r="E59" s="25">
        <v>5.6</v>
      </c>
      <c r="F59" s="25">
        <v>5</v>
      </c>
      <c r="G59" s="25">
        <v>22</v>
      </c>
      <c r="H59" s="13">
        <v>154</v>
      </c>
      <c r="I59" s="29">
        <v>1.4</v>
      </c>
      <c r="J59" s="29">
        <v>101.8</v>
      </c>
      <c r="K59" s="62">
        <v>88.1</v>
      </c>
      <c r="L59" s="29"/>
    </row>
    <row r="60" spans="1:12" ht="16.5" customHeight="1">
      <c r="A60" s="38"/>
      <c r="B60" s="157" t="s">
        <v>86</v>
      </c>
      <c r="C60" s="158"/>
      <c r="D60" s="25"/>
      <c r="E60" s="30">
        <f>E59+E57+E54+E53</f>
        <v>24.3</v>
      </c>
      <c r="F60" s="30">
        <f>F59+F57+F54+F53</f>
        <v>23.48</v>
      </c>
      <c r="G60" s="30">
        <f>G59+G57+G54+G53</f>
        <v>89.85</v>
      </c>
      <c r="H60" s="30">
        <f>H59+H57+H54+H53</f>
        <v>585.05</v>
      </c>
      <c r="I60" s="29">
        <f>I59+I55+I54+I48</f>
        <v>4.38</v>
      </c>
      <c r="J60" s="30">
        <f>J59+J57+J54+J53</f>
        <v>365.40000000000003</v>
      </c>
      <c r="K60" s="30">
        <f>K59+K57+K54+K53</f>
        <v>460.5</v>
      </c>
      <c r="L60" s="29"/>
    </row>
    <row r="61" spans="1:12" ht="16.5" customHeight="1">
      <c r="A61" s="40"/>
      <c r="B61" s="159" t="s">
        <v>89</v>
      </c>
      <c r="C61" s="160"/>
      <c r="D61" s="25"/>
      <c r="E61" s="57">
        <f>E60+E46+E42+E15+E11</f>
        <v>79.9</v>
      </c>
      <c r="F61" s="57">
        <f aca="true" t="shared" si="2" ref="F61:K61">F60+F46+F42+F15+F11</f>
        <v>80.54</v>
      </c>
      <c r="G61" s="57">
        <f t="shared" si="2"/>
        <v>319.84999999999997</v>
      </c>
      <c r="H61" s="57">
        <f t="shared" si="2"/>
        <v>2146.54</v>
      </c>
      <c r="I61" s="57">
        <f>I60+I46+I42+I15+I11</f>
        <v>85.52</v>
      </c>
      <c r="J61" s="57">
        <f t="shared" si="2"/>
        <v>950.4600000000002</v>
      </c>
      <c r="K61" s="57">
        <f t="shared" si="2"/>
        <v>1561.02</v>
      </c>
      <c r="L61" s="50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51">
    <mergeCell ref="E2:G2"/>
    <mergeCell ref="A5:A6"/>
    <mergeCell ref="B5:B6"/>
    <mergeCell ref="A2:A3"/>
    <mergeCell ref="B2:B3"/>
    <mergeCell ref="A17:A20"/>
    <mergeCell ref="B17:B20"/>
    <mergeCell ref="A8:A9"/>
    <mergeCell ref="B8:B9"/>
    <mergeCell ref="A29:A32"/>
    <mergeCell ref="B29:B32"/>
    <mergeCell ref="I29:I32"/>
    <mergeCell ref="A21:A28"/>
    <mergeCell ref="B21:B28"/>
    <mergeCell ref="I21:I28"/>
    <mergeCell ref="A36:A38"/>
    <mergeCell ref="B36:B38"/>
    <mergeCell ref="I36:I38"/>
    <mergeCell ref="A33:A35"/>
    <mergeCell ref="B33:B35"/>
    <mergeCell ref="I33:I35"/>
    <mergeCell ref="L29:L32"/>
    <mergeCell ref="L33:L35"/>
    <mergeCell ref="A55:A57"/>
    <mergeCell ref="B55:B57"/>
    <mergeCell ref="I55:I57"/>
    <mergeCell ref="A48:A53"/>
    <mergeCell ref="B48:B53"/>
    <mergeCell ref="I48:I53"/>
    <mergeCell ref="A39:A40"/>
    <mergeCell ref="B39:B40"/>
    <mergeCell ref="L5:L6"/>
    <mergeCell ref="L8:L9"/>
    <mergeCell ref="L16:L20"/>
    <mergeCell ref="L21:L28"/>
    <mergeCell ref="J2:K2"/>
    <mergeCell ref="B42:C42"/>
    <mergeCell ref="B46:C46"/>
    <mergeCell ref="B15:C15"/>
    <mergeCell ref="B11:C11"/>
    <mergeCell ref="I39:I40"/>
    <mergeCell ref="I16:I20"/>
    <mergeCell ref="I8:I9"/>
    <mergeCell ref="I5:I6"/>
    <mergeCell ref="C2:C3"/>
    <mergeCell ref="B60:C60"/>
    <mergeCell ref="B61:C61"/>
    <mergeCell ref="L36:L38"/>
    <mergeCell ref="L39:L40"/>
    <mergeCell ref="L48:L53"/>
    <mergeCell ref="L55:L57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60" zoomScaleNormal="80" zoomScalePageLayoutView="0" workbookViewId="0" topLeftCell="A31">
      <selection activeCell="J58" sqref="J58:K58"/>
    </sheetView>
  </sheetViews>
  <sheetFormatPr defaultColWidth="9.00390625" defaultRowHeight="12.75"/>
  <cols>
    <col min="1" max="1" width="11.125" style="0" customWidth="1"/>
    <col min="2" max="2" width="20.00390625" style="0" customWidth="1"/>
    <col min="3" max="3" width="18.75390625" style="0" customWidth="1"/>
    <col min="4" max="4" width="10.25390625" style="0" customWidth="1"/>
    <col min="5" max="5" width="10.125" style="0" customWidth="1"/>
    <col min="6" max="6" width="10.875" style="0" customWidth="1"/>
    <col min="7" max="7" width="10.375" style="0" customWidth="1"/>
    <col min="8" max="8" width="11.25390625" style="0" customWidth="1"/>
    <col min="9" max="9" width="12.125" style="0" customWidth="1"/>
    <col min="10" max="10" width="11.625" style="0" customWidth="1"/>
  </cols>
  <sheetData>
    <row r="1" spans="1:10" ht="12.75">
      <c r="A1" s="118" t="s">
        <v>223</v>
      </c>
      <c r="B1" s="58"/>
      <c r="C1" s="58"/>
      <c r="D1" s="58"/>
      <c r="E1" s="58"/>
      <c r="F1" s="58"/>
      <c r="G1" s="58"/>
      <c r="H1" s="58"/>
      <c r="I1" s="59"/>
      <c r="J1" s="60"/>
    </row>
    <row r="2" spans="1:12" ht="25.5">
      <c r="A2" s="150" t="s">
        <v>1</v>
      </c>
      <c r="B2" s="150" t="s">
        <v>2</v>
      </c>
      <c r="C2" s="150" t="s">
        <v>3</v>
      </c>
      <c r="D2" s="3" t="s">
        <v>4</v>
      </c>
      <c r="E2" s="136" t="s">
        <v>5</v>
      </c>
      <c r="F2" s="136"/>
      <c r="G2" s="136"/>
      <c r="H2" s="136" t="s">
        <v>6</v>
      </c>
      <c r="I2" s="227" t="s">
        <v>7</v>
      </c>
      <c r="J2" s="164" t="s">
        <v>275</v>
      </c>
      <c r="K2" s="164"/>
      <c r="L2" s="225" t="s">
        <v>91</v>
      </c>
    </row>
    <row r="3" spans="1:12" ht="12.75">
      <c r="A3" s="150"/>
      <c r="B3" s="150"/>
      <c r="C3" s="150"/>
      <c r="D3" s="3" t="s">
        <v>8</v>
      </c>
      <c r="E3" s="136"/>
      <c r="F3" s="136"/>
      <c r="G3" s="136"/>
      <c r="H3" s="136"/>
      <c r="I3" s="229"/>
      <c r="J3" s="101" t="s">
        <v>261</v>
      </c>
      <c r="K3" s="101" t="s">
        <v>276</v>
      </c>
      <c r="L3" s="226"/>
    </row>
    <row r="4" spans="1:12" ht="12.75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22"/>
      <c r="J4" s="22"/>
      <c r="K4" s="22"/>
      <c r="L4" s="22"/>
    </row>
    <row r="5" spans="1:12" ht="12.75">
      <c r="A5" s="13"/>
      <c r="B5" s="4" t="s">
        <v>13</v>
      </c>
      <c r="C5" s="14"/>
      <c r="D5" s="14"/>
      <c r="E5" s="14"/>
      <c r="F5" s="14"/>
      <c r="G5" s="14"/>
      <c r="H5" s="14"/>
      <c r="I5" s="22"/>
      <c r="J5" s="22"/>
      <c r="K5" s="22"/>
      <c r="L5" s="22"/>
    </row>
    <row r="6" spans="1:12" ht="12.75">
      <c r="A6" s="175">
        <v>200</v>
      </c>
      <c r="B6" s="176" t="s">
        <v>161</v>
      </c>
      <c r="C6" s="14" t="s">
        <v>134</v>
      </c>
      <c r="D6" s="13">
        <v>42</v>
      </c>
      <c r="E6" s="18"/>
      <c r="F6" s="18"/>
      <c r="G6" s="18"/>
      <c r="H6" s="18"/>
      <c r="I6" s="153">
        <v>5.03</v>
      </c>
      <c r="J6" s="22"/>
      <c r="K6" s="22"/>
      <c r="L6" s="153">
        <v>23</v>
      </c>
    </row>
    <row r="7" spans="1:12" ht="12.75">
      <c r="A7" s="175"/>
      <c r="B7" s="176"/>
      <c r="C7" s="14" t="s">
        <v>123</v>
      </c>
      <c r="D7" s="13">
        <v>15</v>
      </c>
      <c r="E7" s="18"/>
      <c r="F7" s="18"/>
      <c r="G7" s="18"/>
      <c r="H7" s="18"/>
      <c r="I7" s="154"/>
      <c r="J7" s="22"/>
      <c r="K7" s="22"/>
      <c r="L7" s="154"/>
    </row>
    <row r="8" spans="1:12" ht="12.75">
      <c r="A8" s="175"/>
      <c r="B8" s="176"/>
      <c r="C8" s="14" t="s">
        <v>17</v>
      </c>
      <c r="D8" s="13">
        <v>3</v>
      </c>
      <c r="E8" s="14"/>
      <c r="F8" s="18"/>
      <c r="G8" s="18"/>
      <c r="H8" s="18"/>
      <c r="I8" s="154"/>
      <c r="J8" s="22"/>
      <c r="K8" s="22"/>
      <c r="L8" s="154"/>
    </row>
    <row r="9" spans="1:12" ht="12.75">
      <c r="A9" s="175"/>
      <c r="B9" s="176"/>
      <c r="C9" s="14" t="s">
        <v>28</v>
      </c>
      <c r="D9" s="13">
        <v>21</v>
      </c>
      <c r="E9" s="14"/>
      <c r="F9" s="18"/>
      <c r="G9" s="18"/>
      <c r="H9" s="18"/>
      <c r="I9" s="154"/>
      <c r="J9" s="22"/>
      <c r="K9" s="22"/>
      <c r="L9" s="154"/>
    </row>
    <row r="10" spans="1:12" ht="12.75">
      <c r="A10" s="175"/>
      <c r="B10" s="176"/>
      <c r="C10" s="14" t="s">
        <v>65</v>
      </c>
      <c r="D10" s="13">
        <v>27</v>
      </c>
      <c r="E10" s="14"/>
      <c r="F10" s="18"/>
      <c r="G10" s="18"/>
      <c r="H10" s="18"/>
      <c r="I10" s="154"/>
      <c r="J10" s="22"/>
      <c r="K10" s="22"/>
      <c r="L10" s="154"/>
    </row>
    <row r="11" spans="1:12" ht="12.75">
      <c r="A11" s="175"/>
      <c r="B11" s="176"/>
      <c r="C11" s="14"/>
      <c r="D11" s="13"/>
      <c r="E11" s="13">
        <v>11.72</v>
      </c>
      <c r="F11" s="13">
        <v>10.6</v>
      </c>
      <c r="G11" s="13">
        <v>32.9</v>
      </c>
      <c r="H11" s="13">
        <v>269.8</v>
      </c>
      <c r="I11" s="155"/>
      <c r="J11" s="22">
        <v>45.32</v>
      </c>
      <c r="K11" s="22">
        <v>11.6</v>
      </c>
      <c r="L11" s="155"/>
    </row>
    <row r="12" spans="1:12" ht="12.75">
      <c r="A12" s="175">
        <v>200</v>
      </c>
      <c r="B12" s="176" t="s">
        <v>20</v>
      </c>
      <c r="C12" s="11" t="s">
        <v>21</v>
      </c>
      <c r="D12" s="13">
        <v>1</v>
      </c>
      <c r="E12" s="13"/>
      <c r="F12" s="13"/>
      <c r="G12" s="13"/>
      <c r="H12" s="13"/>
      <c r="I12" s="153">
        <v>0</v>
      </c>
      <c r="J12" s="22"/>
      <c r="K12" s="22"/>
      <c r="L12" s="153">
        <v>136</v>
      </c>
    </row>
    <row r="13" spans="1:12" ht="12.75">
      <c r="A13" s="175"/>
      <c r="B13" s="176"/>
      <c r="C13" s="11" t="s">
        <v>22</v>
      </c>
      <c r="D13" s="13">
        <v>15</v>
      </c>
      <c r="E13" s="13"/>
      <c r="F13" s="13"/>
      <c r="G13" s="13"/>
      <c r="H13" s="13"/>
      <c r="I13" s="154"/>
      <c r="J13" s="22"/>
      <c r="K13" s="22"/>
      <c r="L13" s="154"/>
    </row>
    <row r="14" spans="1:12" ht="12.75">
      <c r="A14" s="175"/>
      <c r="B14" s="176"/>
      <c r="C14" s="11"/>
      <c r="D14" s="13"/>
      <c r="E14" s="13">
        <v>0</v>
      </c>
      <c r="F14" s="13">
        <v>0</v>
      </c>
      <c r="G14" s="13">
        <v>15</v>
      </c>
      <c r="H14" s="13">
        <v>58</v>
      </c>
      <c r="I14" s="155"/>
      <c r="J14" s="29">
        <v>0</v>
      </c>
      <c r="K14" s="62">
        <v>1.6</v>
      </c>
      <c r="L14" s="155"/>
    </row>
    <row r="15" spans="1:12" ht="12.75">
      <c r="A15" s="7">
        <v>50</v>
      </c>
      <c r="B15" s="8" t="s">
        <v>82</v>
      </c>
      <c r="C15" s="11" t="s">
        <v>83</v>
      </c>
      <c r="D15" s="13">
        <v>50</v>
      </c>
      <c r="E15" s="13">
        <v>3.8</v>
      </c>
      <c r="F15" s="13">
        <v>0.45</v>
      </c>
      <c r="G15" s="13">
        <v>24.85</v>
      </c>
      <c r="H15" s="13">
        <v>113</v>
      </c>
      <c r="I15" s="12">
        <v>0</v>
      </c>
      <c r="J15" s="120">
        <v>148.6</v>
      </c>
      <c r="K15" s="120">
        <v>211.6</v>
      </c>
      <c r="L15" s="21"/>
    </row>
    <row r="16" spans="1:12" ht="12.75">
      <c r="A16" s="9">
        <v>100</v>
      </c>
      <c r="B16" s="11" t="s">
        <v>124</v>
      </c>
      <c r="C16" s="14" t="s">
        <v>125</v>
      </c>
      <c r="D16" s="13">
        <v>100</v>
      </c>
      <c r="E16" s="13">
        <v>5</v>
      </c>
      <c r="F16" s="13">
        <v>1.5</v>
      </c>
      <c r="G16" s="13">
        <v>8.5</v>
      </c>
      <c r="H16" s="13">
        <v>70</v>
      </c>
      <c r="I16" s="20">
        <v>0.6</v>
      </c>
      <c r="J16" s="61">
        <v>112.3</v>
      </c>
      <c r="K16" s="61">
        <v>15.9</v>
      </c>
      <c r="L16" s="20"/>
    </row>
    <row r="17" spans="1:12" ht="18" customHeight="1">
      <c r="A17" s="7"/>
      <c r="B17" s="68" t="s">
        <v>148</v>
      </c>
      <c r="C17" s="14"/>
      <c r="D17" s="13"/>
      <c r="E17" s="6">
        <f>SUM(E11:E16)</f>
        <v>20.52</v>
      </c>
      <c r="F17" s="6">
        <f>SUM(F11:F16)</f>
        <v>12.549999999999999</v>
      </c>
      <c r="G17" s="6">
        <f>SUM(G11:G16)</f>
        <v>81.25</v>
      </c>
      <c r="H17" s="6">
        <f>SUM(H11:H16)</f>
        <v>510.8</v>
      </c>
      <c r="I17" s="20"/>
      <c r="J17" s="6">
        <f>SUM(J11:J16)</f>
        <v>306.21999999999997</v>
      </c>
      <c r="K17" s="6">
        <f>SUM(K11:K16)</f>
        <v>240.7</v>
      </c>
      <c r="L17" s="20"/>
    </row>
    <row r="18" spans="1:12" ht="15.75" customHeight="1">
      <c r="A18" s="9"/>
      <c r="B18" s="5" t="s">
        <v>30</v>
      </c>
      <c r="C18" s="14"/>
      <c r="D18" s="13"/>
      <c r="E18" s="30"/>
      <c r="F18" s="30"/>
      <c r="G18" s="30"/>
      <c r="H18" s="30"/>
      <c r="I18" s="29"/>
      <c r="J18" s="22"/>
      <c r="K18" s="22"/>
      <c r="L18" s="20"/>
    </row>
    <row r="19" spans="1:12" ht="12.75">
      <c r="A19" s="9">
        <v>200</v>
      </c>
      <c r="B19" s="11" t="s">
        <v>31</v>
      </c>
      <c r="C19" s="11" t="s">
        <v>32</v>
      </c>
      <c r="D19" s="9">
        <v>200</v>
      </c>
      <c r="E19" s="31">
        <v>1</v>
      </c>
      <c r="F19" s="31">
        <v>0</v>
      </c>
      <c r="G19" s="31">
        <v>23.4</v>
      </c>
      <c r="H19" s="13">
        <v>117</v>
      </c>
      <c r="I19" s="29">
        <v>4</v>
      </c>
      <c r="J19" s="62">
        <v>0.7</v>
      </c>
      <c r="K19" s="62">
        <v>26.9</v>
      </c>
      <c r="L19" s="20"/>
    </row>
    <row r="20" spans="1:12" ht="12.75">
      <c r="A20" s="9">
        <v>200</v>
      </c>
      <c r="B20" s="11" t="s">
        <v>34</v>
      </c>
      <c r="C20" s="11" t="s">
        <v>126</v>
      </c>
      <c r="D20" s="9">
        <v>200</v>
      </c>
      <c r="E20" s="31">
        <v>0.8</v>
      </c>
      <c r="F20" s="31">
        <v>0</v>
      </c>
      <c r="G20" s="31">
        <v>21.4</v>
      </c>
      <c r="H20" s="31">
        <v>88</v>
      </c>
      <c r="I20" s="29">
        <v>9</v>
      </c>
      <c r="J20" s="22">
        <v>24.67</v>
      </c>
      <c r="K20" s="22">
        <v>17.32</v>
      </c>
      <c r="L20" s="20"/>
    </row>
    <row r="21" spans="1:12" ht="15" customHeight="1">
      <c r="A21" s="9"/>
      <c r="B21" s="68" t="s">
        <v>36</v>
      </c>
      <c r="C21" s="14"/>
      <c r="D21" s="13"/>
      <c r="E21" s="30">
        <f>SUM(E19:E20)</f>
        <v>1.8</v>
      </c>
      <c r="F21" s="30">
        <f>SUM(F19:F20)</f>
        <v>0</v>
      </c>
      <c r="G21" s="30">
        <f>SUM(G19:G20)</f>
        <v>44.8</v>
      </c>
      <c r="H21" s="30">
        <f>SUM(H19:H20)</f>
        <v>205</v>
      </c>
      <c r="I21" s="29"/>
      <c r="J21" s="30">
        <f>SUM(J19:J20)</f>
        <v>25.37</v>
      </c>
      <c r="K21" s="30">
        <f>SUM(K19:K20)</f>
        <v>44.22</v>
      </c>
      <c r="L21" s="20"/>
    </row>
    <row r="22" spans="1:12" ht="12.75">
      <c r="A22" s="16"/>
      <c r="B22" s="23" t="s">
        <v>37</v>
      </c>
      <c r="C22" s="14"/>
      <c r="D22" s="13"/>
      <c r="E22" s="13"/>
      <c r="F22" s="13"/>
      <c r="G22" s="13"/>
      <c r="H22" s="13"/>
      <c r="I22" s="20"/>
      <c r="J22" s="22"/>
      <c r="K22" s="22"/>
      <c r="L22" s="20"/>
    </row>
    <row r="23" spans="1:12" ht="12.75" customHeight="1">
      <c r="A23" s="175">
        <v>70</v>
      </c>
      <c r="B23" s="176" t="s">
        <v>182</v>
      </c>
      <c r="C23" s="14" t="s">
        <v>47</v>
      </c>
      <c r="D23" s="13">
        <v>59</v>
      </c>
      <c r="E23" s="13"/>
      <c r="F23" s="13"/>
      <c r="G23" s="13"/>
      <c r="H23" s="13"/>
      <c r="I23" s="140">
        <v>9.57</v>
      </c>
      <c r="J23" s="22"/>
      <c r="K23" s="22"/>
      <c r="L23" s="227">
        <v>311</v>
      </c>
    </row>
    <row r="24" spans="1:12" ht="12.75">
      <c r="A24" s="175"/>
      <c r="B24" s="176"/>
      <c r="C24" s="14" t="s">
        <v>171</v>
      </c>
      <c r="D24" s="13">
        <v>24</v>
      </c>
      <c r="E24" s="13"/>
      <c r="F24" s="13"/>
      <c r="G24" s="13"/>
      <c r="H24" s="13"/>
      <c r="I24" s="142"/>
      <c r="J24" s="22"/>
      <c r="K24" s="22"/>
      <c r="L24" s="228"/>
    </row>
    <row r="25" spans="1:12" ht="12.75">
      <c r="A25" s="175"/>
      <c r="B25" s="176"/>
      <c r="C25" s="14" t="s">
        <v>49</v>
      </c>
      <c r="D25" s="13">
        <v>24</v>
      </c>
      <c r="E25" s="13"/>
      <c r="F25" s="13"/>
      <c r="G25" s="13"/>
      <c r="H25" s="13"/>
      <c r="I25" s="142"/>
      <c r="J25" s="22"/>
      <c r="K25" s="22"/>
      <c r="L25" s="228"/>
    </row>
    <row r="26" spans="1:12" ht="12.75">
      <c r="A26" s="175"/>
      <c r="B26" s="176"/>
      <c r="C26" s="14" t="s">
        <v>175</v>
      </c>
      <c r="D26" s="13">
        <v>6</v>
      </c>
      <c r="E26" s="13">
        <v>1.29</v>
      </c>
      <c r="F26" s="13">
        <v>5.48</v>
      </c>
      <c r="G26" s="13">
        <v>13.65</v>
      </c>
      <c r="H26" s="13">
        <v>112.08</v>
      </c>
      <c r="I26" s="141"/>
      <c r="J26" s="22">
        <v>1.12</v>
      </c>
      <c r="K26" s="22">
        <v>3.47</v>
      </c>
      <c r="L26" s="229"/>
    </row>
    <row r="27" spans="1:12" ht="12.75">
      <c r="A27" s="175" t="s">
        <v>43</v>
      </c>
      <c r="B27" s="149" t="s">
        <v>224</v>
      </c>
      <c r="C27" s="14" t="s">
        <v>103</v>
      </c>
      <c r="D27" s="13">
        <v>54</v>
      </c>
      <c r="E27" s="13"/>
      <c r="F27" s="13"/>
      <c r="G27" s="13"/>
      <c r="H27" s="13"/>
      <c r="I27" s="153">
        <v>8.9</v>
      </c>
      <c r="J27" s="22"/>
      <c r="K27" s="22"/>
      <c r="L27" s="153">
        <v>632</v>
      </c>
    </row>
    <row r="28" spans="1:12" ht="12.75">
      <c r="A28" s="175"/>
      <c r="B28" s="149"/>
      <c r="C28" s="14" t="s">
        <v>47</v>
      </c>
      <c r="D28" s="13">
        <v>100</v>
      </c>
      <c r="E28" s="13"/>
      <c r="F28" s="13"/>
      <c r="G28" s="13"/>
      <c r="H28" s="13"/>
      <c r="I28" s="154"/>
      <c r="J28" s="22"/>
      <c r="K28" s="22"/>
      <c r="L28" s="154"/>
    </row>
    <row r="29" spans="1:12" ht="12.75">
      <c r="A29" s="175"/>
      <c r="B29" s="149"/>
      <c r="C29" s="14" t="s">
        <v>120</v>
      </c>
      <c r="D29" s="13">
        <v>15</v>
      </c>
      <c r="E29" s="13"/>
      <c r="F29" s="13"/>
      <c r="G29" s="13"/>
      <c r="H29" s="13"/>
      <c r="I29" s="154"/>
      <c r="J29" s="22"/>
      <c r="K29" s="22"/>
      <c r="L29" s="154"/>
    </row>
    <row r="30" spans="1:12" ht="12.75">
      <c r="A30" s="175"/>
      <c r="B30" s="149"/>
      <c r="C30" s="14" t="s">
        <v>49</v>
      </c>
      <c r="D30" s="13">
        <v>12</v>
      </c>
      <c r="E30" s="13"/>
      <c r="F30" s="13"/>
      <c r="G30" s="13"/>
      <c r="H30" s="13"/>
      <c r="I30" s="154"/>
      <c r="J30" s="22"/>
      <c r="K30" s="22"/>
      <c r="L30" s="154"/>
    </row>
    <row r="31" spans="1:12" ht="12.75">
      <c r="A31" s="175"/>
      <c r="B31" s="149"/>
      <c r="C31" s="14" t="s">
        <v>48</v>
      </c>
      <c r="D31" s="13">
        <v>12</v>
      </c>
      <c r="E31" s="13"/>
      <c r="F31" s="13"/>
      <c r="G31" s="13"/>
      <c r="H31" s="13"/>
      <c r="I31" s="154"/>
      <c r="J31" s="22"/>
      <c r="K31" s="22"/>
      <c r="L31" s="154"/>
    </row>
    <row r="32" spans="1:12" ht="12.75">
      <c r="A32" s="175"/>
      <c r="B32" s="149"/>
      <c r="C32" s="14" t="s">
        <v>183</v>
      </c>
      <c r="D32" s="13">
        <v>5</v>
      </c>
      <c r="E32" s="13"/>
      <c r="F32" s="13"/>
      <c r="G32" s="13"/>
      <c r="H32" s="13"/>
      <c r="I32" s="154"/>
      <c r="J32" s="22"/>
      <c r="K32" s="22"/>
      <c r="L32" s="154"/>
    </row>
    <row r="33" spans="1:12" ht="12.75">
      <c r="A33" s="175"/>
      <c r="B33" s="149"/>
      <c r="C33" s="14" t="s">
        <v>184</v>
      </c>
      <c r="D33" s="13">
        <v>3</v>
      </c>
      <c r="E33" s="13"/>
      <c r="F33" s="13"/>
      <c r="G33" s="13"/>
      <c r="H33" s="13"/>
      <c r="I33" s="154"/>
      <c r="J33" s="22"/>
      <c r="K33" s="22"/>
      <c r="L33" s="154"/>
    </row>
    <row r="34" spans="1:12" ht="12.75">
      <c r="A34" s="175"/>
      <c r="B34" s="149"/>
      <c r="C34" s="14" t="s">
        <v>225</v>
      </c>
      <c r="D34" s="13">
        <v>5</v>
      </c>
      <c r="E34" s="13"/>
      <c r="F34" s="13"/>
      <c r="G34" s="13"/>
      <c r="H34" s="13"/>
      <c r="I34" s="154"/>
      <c r="J34" s="22"/>
      <c r="K34" s="22"/>
      <c r="L34" s="154"/>
    </row>
    <row r="35" spans="1:12" ht="12.75">
      <c r="A35" s="175"/>
      <c r="B35" s="149"/>
      <c r="C35" s="14" t="s">
        <v>52</v>
      </c>
      <c r="D35" s="13">
        <v>10</v>
      </c>
      <c r="E35" s="13">
        <v>10.9</v>
      </c>
      <c r="F35" s="13">
        <v>13.4</v>
      </c>
      <c r="G35" s="13">
        <v>28.28</v>
      </c>
      <c r="H35" s="13">
        <v>219.81</v>
      </c>
      <c r="I35" s="155"/>
      <c r="J35" s="22">
        <v>44.69</v>
      </c>
      <c r="K35" s="22">
        <v>1.3</v>
      </c>
      <c r="L35" s="155"/>
    </row>
    <row r="36" spans="1:12" ht="12.75">
      <c r="A36" s="175" t="s">
        <v>133</v>
      </c>
      <c r="B36" s="180" t="s">
        <v>166</v>
      </c>
      <c r="C36" s="14" t="s">
        <v>103</v>
      </c>
      <c r="D36" s="13">
        <v>100</v>
      </c>
      <c r="E36" s="13"/>
      <c r="F36" s="13"/>
      <c r="G36" s="13"/>
      <c r="H36" s="13"/>
      <c r="I36" s="153">
        <v>11.69</v>
      </c>
      <c r="J36" s="22"/>
      <c r="K36" s="22"/>
      <c r="L36" s="153">
        <v>59</v>
      </c>
    </row>
    <row r="37" spans="1:12" ht="12.75">
      <c r="A37" s="175"/>
      <c r="B37" s="151"/>
      <c r="C37" s="14" t="s">
        <v>47</v>
      </c>
      <c r="D37" s="13">
        <v>116</v>
      </c>
      <c r="E37" s="13"/>
      <c r="F37" s="13"/>
      <c r="G37" s="13"/>
      <c r="H37" s="13"/>
      <c r="I37" s="154"/>
      <c r="J37" s="22"/>
      <c r="K37" s="22"/>
      <c r="L37" s="154"/>
    </row>
    <row r="38" spans="1:12" ht="12.75">
      <c r="A38" s="175"/>
      <c r="B38" s="151"/>
      <c r="C38" s="14" t="s">
        <v>100</v>
      </c>
      <c r="D38" s="13">
        <v>64</v>
      </c>
      <c r="E38" s="13"/>
      <c r="F38" s="13"/>
      <c r="G38" s="13"/>
      <c r="H38" s="13"/>
      <c r="I38" s="154"/>
      <c r="J38" s="22"/>
      <c r="K38" s="22"/>
      <c r="L38" s="154"/>
    </row>
    <row r="39" spans="1:12" ht="12.75">
      <c r="A39" s="175"/>
      <c r="B39" s="151"/>
      <c r="C39" s="14" t="s">
        <v>48</v>
      </c>
      <c r="D39" s="13">
        <v>60</v>
      </c>
      <c r="E39" s="13"/>
      <c r="F39" s="13"/>
      <c r="G39" s="13"/>
      <c r="H39" s="13"/>
      <c r="I39" s="154"/>
      <c r="J39" s="22"/>
      <c r="K39" s="22"/>
      <c r="L39" s="154"/>
    </row>
    <row r="40" spans="1:12" ht="12.75">
      <c r="A40" s="175"/>
      <c r="B40" s="151"/>
      <c r="C40" s="14" t="s">
        <v>49</v>
      </c>
      <c r="D40" s="13">
        <v>30</v>
      </c>
      <c r="E40" s="13"/>
      <c r="F40" s="13"/>
      <c r="G40" s="13"/>
      <c r="H40" s="13"/>
      <c r="I40" s="154"/>
      <c r="J40" s="22"/>
      <c r="K40" s="22"/>
      <c r="L40" s="154"/>
    </row>
    <row r="41" spans="1:12" ht="12.75">
      <c r="A41" s="175"/>
      <c r="B41" s="152"/>
      <c r="C41" s="14" t="s">
        <v>175</v>
      </c>
      <c r="D41" s="13">
        <v>6</v>
      </c>
      <c r="E41" s="13">
        <v>9.5</v>
      </c>
      <c r="F41" s="13">
        <v>9.73</v>
      </c>
      <c r="G41" s="13">
        <v>16.3</v>
      </c>
      <c r="H41" s="13">
        <v>235.42</v>
      </c>
      <c r="I41" s="155"/>
      <c r="J41" s="22">
        <v>1.6</v>
      </c>
      <c r="K41" s="22">
        <v>0.01</v>
      </c>
      <c r="L41" s="155"/>
    </row>
    <row r="42" spans="1:12" ht="12.75">
      <c r="A42" s="175">
        <v>200</v>
      </c>
      <c r="B42" s="176" t="s">
        <v>107</v>
      </c>
      <c r="C42" s="11" t="s">
        <v>157</v>
      </c>
      <c r="D42" s="9">
        <v>24</v>
      </c>
      <c r="E42" s="9"/>
      <c r="F42" s="9"/>
      <c r="G42" s="9"/>
      <c r="H42" s="9"/>
      <c r="I42" s="153">
        <v>0</v>
      </c>
      <c r="J42" s="22"/>
      <c r="K42" s="22"/>
      <c r="L42" s="153">
        <v>332</v>
      </c>
    </row>
    <row r="43" spans="1:12" ht="12.75">
      <c r="A43" s="175"/>
      <c r="B43" s="176"/>
      <c r="C43" s="11" t="s">
        <v>22</v>
      </c>
      <c r="D43" s="9">
        <v>10</v>
      </c>
      <c r="E43" s="9"/>
      <c r="F43" s="9"/>
      <c r="G43" s="9"/>
      <c r="H43" s="9"/>
      <c r="I43" s="154"/>
      <c r="J43" s="22"/>
      <c r="K43" s="22"/>
      <c r="L43" s="154"/>
    </row>
    <row r="44" spans="1:12" ht="12.75">
      <c r="A44" s="175"/>
      <c r="B44" s="176"/>
      <c r="C44" s="11"/>
      <c r="D44" s="9"/>
      <c r="E44" s="9">
        <v>0</v>
      </c>
      <c r="F44" s="9">
        <v>0</v>
      </c>
      <c r="G44" s="9">
        <v>20.6</v>
      </c>
      <c r="H44" s="9">
        <v>118</v>
      </c>
      <c r="I44" s="155"/>
      <c r="J44" s="120">
        <v>8.5</v>
      </c>
      <c r="K44" s="120">
        <v>44.3</v>
      </c>
      <c r="L44" s="155"/>
    </row>
    <row r="45" spans="1:12" ht="12.75">
      <c r="A45" s="16">
        <v>88</v>
      </c>
      <c r="B45" s="8" t="s">
        <v>108</v>
      </c>
      <c r="C45" s="14" t="s">
        <v>109</v>
      </c>
      <c r="D45" s="13">
        <v>88</v>
      </c>
      <c r="E45" s="13">
        <v>5.32</v>
      </c>
      <c r="F45" s="13">
        <v>0.63</v>
      </c>
      <c r="G45" s="13">
        <v>34.86</v>
      </c>
      <c r="H45" s="13">
        <v>158.2</v>
      </c>
      <c r="I45" s="20">
        <v>0</v>
      </c>
      <c r="J45" s="120">
        <v>0</v>
      </c>
      <c r="K45" s="120">
        <v>312.6</v>
      </c>
      <c r="L45" s="20"/>
    </row>
    <row r="46" spans="1:12" ht="13.5" customHeight="1">
      <c r="A46" s="33"/>
      <c r="B46" s="68" t="s">
        <v>110</v>
      </c>
      <c r="C46" s="14"/>
      <c r="D46" s="14"/>
      <c r="E46" s="6">
        <f>SUM(E26:E45)</f>
        <v>27.01</v>
      </c>
      <c r="F46" s="6">
        <f>SUM(F26:F45)</f>
        <v>29.240000000000002</v>
      </c>
      <c r="G46" s="6">
        <f>SUM(G26:G45)</f>
        <v>113.69000000000001</v>
      </c>
      <c r="H46" s="6">
        <f>SUM(H26:H45)</f>
        <v>843.51</v>
      </c>
      <c r="I46" s="20"/>
      <c r="J46" s="6">
        <f>SUM(J26:J45)</f>
        <v>55.91</v>
      </c>
      <c r="K46" s="6">
        <f>SUM(K26:K45)</f>
        <v>361.68</v>
      </c>
      <c r="L46" s="20"/>
    </row>
    <row r="47" spans="1:12" ht="18" customHeight="1">
      <c r="A47" s="24"/>
      <c r="B47" s="17" t="s">
        <v>72</v>
      </c>
      <c r="C47" s="14"/>
      <c r="D47" s="13"/>
      <c r="E47" s="13"/>
      <c r="F47" s="13"/>
      <c r="G47" s="13"/>
      <c r="H47" s="6"/>
      <c r="I47" s="20"/>
      <c r="J47" s="22"/>
      <c r="K47" s="22"/>
      <c r="L47" s="20"/>
    </row>
    <row r="48" spans="1:12" ht="12.75">
      <c r="A48" s="175">
        <v>200</v>
      </c>
      <c r="B48" s="176" t="s">
        <v>84</v>
      </c>
      <c r="C48" s="11" t="s">
        <v>85</v>
      </c>
      <c r="D48" s="9">
        <v>1</v>
      </c>
      <c r="E48" s="25"/>
      <c r="F48" s="25"/>
      <c r="G48" s="25"/>
      <c r="H48" s="25"/>
      <c r="I48" s="161">
        <v>0.33</v>
      </c>
      <c r="J48" s="22"/>
      <c r="K48" s="22"/>
      <c r="L48" s="161">
        <v>138</v>
      </c>
    </row>
    <row r="49" spans="1:12" ht="12.75">
      <c r="A49" s="148"/>
      <c r="B49" s="211"/>
      <c r="C49" s="11" t="s">
        <v>22</v>
      </c>
      <c r="D49" s="9">
        <v>15</v>
      </c>
      <c r="E49" s="31"/>
      <c r="F49" s="31"/>
      <c r="G49" s="31"/>
      <c r="H49" s="31"/>
      <c r="I49" s="162"/>
      <c r="J49" s="22"/>
      <c r="K49" s="22"/>
      <c r="L49" s="162"/>
    </row>
    <row r="50" spans="1:12" ht="12.75">
      <c r="A50" s="148"/>
      <c r="B50" s="211"/>
      <c r="C50" s="11" t="s">
        <v>65</v>
      </c>
      <c r="D50" s="9">
        <v>80</v>
      </c>
      <c r="E50" s="31"/>
      <c r="F50" s="31"/>
      <c r="G50" s="31"/>
      <c r="H50" s="31"/>
      <c r="I50" s="162"/>
      <c r="J50" s="22"/>
      <c r="K50" s="22"/>
      <c r="L50" s="162"/>
    </row>
    <row r="51" spans="1:12" ht="12.75">
      <c r="A51" s="148"/>
      <c r="B51" s="211"/>
      <c r="C51" s="11"/>
      <c r="D51" s="9"/>
      <c r="E51" s="31">
        <v>2.69</v>
      </c>
      <c r="F51" s="31">
        <v>2.55</v>
      </c>
      <c r="G51" s="31">
        <v>13.25</v>
      </c>
      <c r="H51" s="31">
        <v>87.25</v>
      </c>
      <c r="I51" s="162"/>
      <c r="J51" s="29">
        <v>51.2</v>
      </c>
      <c r="K51" s="62">
        <v>64.3</v>
      </c>
      <c r="L51" s="162"/>
    </row>
    <row r="52" spans="1:12" ht="12.75">
      <c r="A52" s="7">
        <v>45</v>
      </c>
      <c r="B52" s="8" t="s">
        <v>74</v>
      </c>
      <c r="C52" s="11" t="s">
        <v>75</v>
      </c>
      <c r="D52" s="13">
        <v>45</v>
      </c>
      <c r="E52" s="13">
        <v>1.2</v>
      </c>
      <c r="F52" s="13">
        <v>1.1</v>
      </c>
      <c r="G52" s="13">
        <v>11.74</v>
      </c>
      <c r="H52" s="13">
        <v>104.16</v>
      </c>
      <c r="I52" s="20">
        <v>0</v>
      </c>
      <c r="J52" s="111">
        <v>14.6</v>
      </c>
      <c r="K52" s="111">
        <v>22.5</v>
      </c>
      <c r="L52" s="29"/>
    </row>
    <row r="53" spans="1:12" ht="16.5" customHeight="1">
      <c r="A53" s="11"/>
      <c r="B53" s="37" t="s">
        <v>76</v>
      </c>
      <c r="C53" s="11"/>
      <c r="D53" s="9"/>
      <c r="E53" s="32">
        <f>SUM(E51:E52)</f>
        <v>3.8899999999999997</v>
      </c>
      <c r="F53" s="32">
        <f>SUM(F51:F52)</f>
        <v>3.65</v>
      </c>
      <c r="G53" s="32">
        <f>SUM(G51:G52)</f>
        <v>24.990000000000002</v>
      </c>
      <c r="H53" s="32">
        <f>SUM(H51:H52)</f>
        <v>191.41</v>
      </c>
      <c r="I53" s="29"/>
      <c r="J53" s="32">
        <f>SUM(J51:J52)</f>
        <v>65.8</v>
      </c>
      <c r="K53" s="32">
        <f>SUM(K51:K52)</f>
        <v>86.8</v>
      </c>
      <c r="L53" s="29"/>
    </row>
    <row r="54" spans="1:12" ht="12.75">
      <c r="A54" s="24"/>
      <c r="B54" s="17" t="s">
        <v>77</v>
      </c>
      <c r="C54" s="14"/>
      <c r="D54" s="13"/>
      <c r="E54" s="13"/>
      <c r="F54" s="13"/>
      <c r="G54" s="13"/>
      <c r="H54" s="6"/>
      <c r="I54" s="20"/>
      <c r="J54" s="22"/>
      <c r="K54" s="22"/>
      <c r="L54" s="20"/>
    </row>
    <row r="55" spans="1:12" ht="12.75">
      <c r="A55" s="7">
        <v>70</v>
      </c>
      <c r="B55" s="8" t="s">
        <v>18</v>
      </c>
      <c r="C55" s="14" t="s">
        <v>19</v>
      </c>
      <c r="D55" s="13">
        <v>70</v>
      </c>
      <c r="E55" s="13">
        <v>6.15</v>
      </c>
      <c r="F55" s="13">
        <v>12.65</v>
      </c>
      <c r="G55" s="13">
        <v>0</v>
      </c>
      <c r="H55" s="13">
        <v>138.5</v>
      </c>
      <c r="I55" s="20">
        <v>0</v>
      </c>
      <c r="J55" s="22">
        <v>0.4</v>
      </c>
      <c r="K55" s="22">
        <v>0</v>
      </c>
      <c r="L55" s="20">
        <v>275</v>
      </c>
    </row>
    <row r="56" spans="1:12" ht="12.75" customHeight="1">
      <c r="A56" s="175">
        <v>30</v>
      </c>
      <c r="B56" s="176" t="s">
        <v>60</v>
      </c>
      <c r="C56" s="11" t="s">
        <v>61</v>
      </c>
      <c r="D56" s="13">
        <v>2</v>
      </c>
      <c r="E56" s="13"/>
      <c r="F56" s="13"/>
      <c r="G56" s="13"/>
      <c r="H56" s="13"/>
      <c r="I56" s="177">
        <v>0.39</v>
      </c>
      <c r="J56" s="22"/>
      <c r="K56" s="22"/>
      <c r="L56" s="177">
        <v>229</v>
      </c>
    </row>
    <row r="57" spans="1:12" ht="12.75">
      <c r="A57" s="175"/>
      <c r="B57" s="176"/>
      <c r="C57" s="11" t="s">
        <v>62</v>
      </c>
      <c r="D57" s="13">
        <v>2</v>
      </c>
      <c r="E57" s="13"/>
      <c r="F57" s="13"/>
      <c r="G57" s="13"/>
      <c r="H57" s="13"/>
      <c r="I57" s="138"/>
      <c r="J57" s="22"/>
      <c r="K57" s="22"/>
      <c r="L57" s="138"/>
    </row>
    <row r="58" spans="1:12" ht="12.75">
      <c r="A58" s="175"/>
      <c r="B58" s="176"/>
      <c r="C58" s="11" t="s">
        <v>63</v>
      </c>
      <c r="D58" s="13">
        <v>3</v>
      </c>
      <c r="E58" s="13">
        <v>0.25</v>
      </c>
      <c r="F58" s="13">
        <v>3.02</v>
      </c>
      <c r="G58" s="13">
        <v>1.55</v>
      </c>
      <c r="H58" s="13">
        <v>33.99</v>
      </c>
      <c r="I58" s="178"/>
      <c r="J58" s="22">
        <v>24.6</v>
      </c>
      <c r="K58" s="22">
        <v>31.2</v>
      </c>
      <c r="L58" s="178"/>
    </row>
    <row r="59" spans="1:12" ht="12.75">
      <c r="A59" s="16">
        <v>150</v>
      </c>
      <c r="B59" s="24" t="s">
        <v>190</v>
      </c>
      <c r="C59" s="14" t="s">
        <v>191</v>
      </c>
      <c r="D59" s="13">
        <v>33</v>
      </c>
      <c r="E59" s="13">
        <v>2.31</v>
      </c>
      <c r="F59" s="13">
        <v>0.2</v>
      </c>
      <c r="G59" s="13">
        <v>15.51</v>
      </c>
      <c r="H59" s="13">
        <v>106.59</v>
      </c>
      <c r="I59" s="12">
        <v>0</v>
      </c>
      <c r="J59" s="22"/>
      <c r="K59" s="22"/>
      <c r="L59" s="12">
        <v>315</v>
      </c>
    </row>
    <row r="60" spans="1:12" ht="12.75">
      <c r="A60" s="7">
        <v>50</v>
      </c>
      <c r="B60" s="8" t="s">
        <v>82</v>
      </c>
      <c r="C60" s="11" t="s">
        <v>83</v>
      </c>
      <c r="D60" s="13">
        <v>50</v>
      </c>
      <c r="E60" s="13">
        <v>3.8</v>
      </c>
      <c r="F60" s="13">
        <v>0.45</v>
      </c>
      <c r="G60" s="13">
        <v>22.05</v>
      </c>
      <c r="H60" s="13">
        <v>113</v>
      </c>
      <c r="I60" s="12">
        <v>0</v>
      </c>
      <c r="J60" s="120">
        <v>148.6</v>
      </c>
      <c r="K60" s="120">
        <v>211.6</v>
      </c>
      <c r="L60" s="20"/>
    </row>
    <row r="61" spans="1:12" ht="12.75">
      <c r="A61" s="179">
        <v>200</v>
      </c>
      <c r="B61" s="176" t="s">
        <v>20</v>
      </c>
      <c r="C61" s="14" t="s">
        <v>85</v>
      </c>
      <c r="D61" s="13">
        <v>1</v>
      </c>
      <c r="E61" s="13"/>
      <c r="F61" s="13"/>
      <c r="G61" s="13"/>
      <c r="H61" s="13"/>
      <c r="I61" s="153">
        <v>0</v>
      </c>
      <c r="J61" s="22"/>
      <c r="K61" s="22"/>
      <c r="L61" s="153">
        <v>136</v>
      </c>
    </row>
    <row r="62" spans="1:12" ht="12.75">
      <c r="A62" s="179"/>
      <c r="B62" s="176"/>
      <c r="C62" s="14" t="s">
        <v>22</v>
      </c>
      <c r="D62" s="13">
        <v>15</v>
      </c>
      <c r="E62" s="13">
        <v>0</v>
      </c>
      <c r="F62" s="13">
        <v>0</v>
      </c>
      <c r="G62" s="13">
        <v>15</v>
      </c>
      <c r="H62" s="13">
        <v>58</v>
      </c>
      <c r="I62" s="155"/>
      <c r="J62" s="22">
        <v>0</v>
      </c>
      <c r="K62" s="22">
        <v>1.6</v>
      </c>
      <c r="L62" s="155"/>
    </row>
    <row r="63" spans="1:12" ht="14.25" customHeight="1">
      <c r="A63" s="24"/>
      <c r="B63" s="17" t="s">
        <v>87</v>
      </c>
      <c r="C63" s="14"/>
      <c r="D63" s="13"/>
      <c r="E63" s="13"/>
      <c r="F63" s="13"/>
      <c r="G63" s="13"/>
      <c r="H63" s="13"/>
      <c r="I63" s="20"/>
      <c r="J63" s="22"/>
      <c r="K63" s="22"/>
      <c r="L63" s="20"/>
    </row>
    <row r="64" spans="1:12" ht="25.5">
      <c r="A64" s="16">
        <v>200</v>
      </c>
      <c r="B64" s="8" t="s">
        <v>180</v>
      </c>
      <c r="C64" s="14" t="s">
        <v>140</v>
      </c>
      <c r="D64" s="13">
        <v>200</v>
      </c>
      <c r="E64" s="13">
        <v>5.6</v>
      </c>
      <c r="F64" s="13">
        <v>5</v>
      </c>
      <c r="G64" s="13">
        <v>22</v>
      </c>
      <c r="H64" s="13">
        <v>154</v>
      </c>
      <c r="I64" s="20">
        <v>1.4</v>
      </c>
      <c r="J64" s="112">
        <v>101.8</v>
      </c>
      <c r="K64" s="62">
        <v>88.1</v>
      </c>
      <c r="L64" s="20"/>
    </row>
    <row r="65" spans="1:12" ht="12.75">
      <c r="A65" s="34"/>
      <c r="B65" s="68" t="s">
        <v>139</v>
      </c>
      <c r="C65" s="14"/>
      <c r="D65" s="13"/>
      <c r="E65" s="6">
        <f>SUM(E55:E64)</f>
        <v>18.11</v>
      </c>
      <c r="F65" s="6">
        <f>SUM(F55:F64)</f>
        <v>21.32</v>
      </c>
      <c r="G65" s="6">
        <f>SUM(G55:G64)</f>
        <v>76.11</v>
      </c>
      <c r="H65" s="6">
        <f>SUM(H55:H64)</f>
        <v>604.08</v>
      </c>
      <c r="J65" s="6">
        <f>SUM(J55:J64)</f>
        <v>275.4</v>
      </c>
      <c r="K65" s="6">
        <f>SUM(K55:K64)</f>
        <v>332.5</v>
      </c>
      <c r="L65" s="20"/>
    </row>
    <row r="66" spans="1:12" ht="14.25" customHeight="1">
      <c r="A66" s="14"/>
      <c r="B66" s="5" t="s">
        <v>141</v>
      </c>
      <c r="C66" s="14"/>
      <c r="D66" s="13"/>
      <c r="E66" s="6">
        <f>E17+E21+E46+E53+E65</f>
        <v>71.33</v>
      </c>
      <c r="F66" s="6">
        <f>F17+F21+F46+F53+F65</f>
        <v>66.75999999999999</v>
      </c>
      <c r="G66" s="6">
        <f>G17+G21+G46+G53+G65</f>
        <v>340.84000000000003</v>
      </c>
      <c r="H66" s="6">
        <f>H17+H21+H46+H53+H65</f>
        <v>2354.8</v>
      </c>
      <c r="I66" s="110">
        <f>SUM(I6:I64)</f>
        <v>50.91</v>
      </c>
      <c r="J66" s="6">
        <f>J17+J21+J46+J53+J65</f>
        <v>728.7</v>
      </c>
      <c r="K66" s="6">
        <f>K17+K21+K46+K53+K65</f>
        <v>1065.8999999999999</v>
      </c>
      <c r="L66" s="20"/>
    </row>
  </sheetData>
  <sheetProtection/>
  <mergeCells count="44">
    <mergeCell ref="B6:B11"/>
    <mergeCell ref="I6:I11"/>
    <mergeCell ref="L6:L11"/>
    <mergeCell ref="A2:A3"/>
    <mergeCell ref="B2:B3"/>
    <mergeCell ref="C2:C3"/>
    <mergeCell ref="E2:G3"/>
    <mergeCell ref="H2:H3"/>
    <mergeCell ref="I2:I3"/>
    <mergeCell ref="A6:A11"/>
    <mergeCell ref="A12:A14"/>
    <mergeCell ref="B12:B14"/>
    <mergeCell ref="I12:I14"/>
    <mergeCell ref="L12:L14"/>
    <mergeCell ref="A23:A26"/>
    <mergeCell ref="B23:B26"/>
    <mergeCell ref="I23:I26"/>
    <mergeCell ref="L23:L26"/>
    <mergeCell ref="A27:A35"/>
    <mergeCell ref="B27:B35"/>
    <mergeCell ref="I27:I35"/>
    <mergeCell ref="L27:L35"/>
    <mergeCell ref="A36:A41"/>
    <mergeCell ref="B36:B41"/>
    <mergeCell ref="I36:I41"/>
    <mergeCell ref="L36:L41"/>
    <mergeCell ref="A42:A44"/>
    <mergeCell ref="B42:B44"/>
    <mergeCell ref="I42:I44"/>
    <mergeCell ref="L42:L44"/>
    <mergeCell ref="A48:A51"/>
    <mergeCell ref="B48:B51"/>
    <mergeCell ref="I48:I51"/>
    <mergeCell ref="L48:L51"/>
    <mergeCell ref="J2:K2"/>
    <mergeCell ref="L2:L3"/>
    <mergeCell ref="A61:A62"/>
    <mergeCell ref="B61:B62"/>
    <mergeCell ref="I61:I62"/>
    <mergeCell ref="L61:L62"/>
    <mergeCell ref="A56:A58"/>
    <mergeCell ref="B56:B58"/>
    <mergeCell ref="I56:I58"/>
    <mergeCell ref="L56:L5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zoomScaleNormal="90" zoomScalePageLayoutView="0" workbookViewId="0" topLeftCell="A1">
      <selection activeCell="C22" sqref="C22"/>
    </sheetView>
  </sheetViews>
  <sheetFormatPr defaultColWidth="9.00390625" defaultRowHeight="12.75"/>
  <cols>
    <col min="1" max="1" width="37.25390625" style="0" customWidth="1"/>
    <col min="2" max="2" width="17.375" style="0" customWidth="1"/>
    <col min="3" max="3" width="17.00390625" style="0" customWidth="1"/>
    <col min="4" max="4" width="24.375" style="0" customWidth="1"/>
    <col min="5" max="5" width="22.375" style="0" customWidth="1"/>
  </cols>
  <sheetData>
    <row r="1" ht="12.75">
      <c r="A1" s="2" t="s">
        <v>283</v>
      </c>
    </row>
    <row r="2" ht="13.5" thickBot="1">
      <c r="A2" t="s">
        <v>215</v>
      </c>
    </row>
    <row r="3" spans="1:6" ht="12.75">
      <c r="A3" s="230" t="s">
        <v>232</v>
      </c>
      <c r="B3" s="232" t="s">
        <v>5</v>
      </c>
      <c r="C3" s="233"/>
      <c r="D3" s="234"/>
      <c r="E3" s="69" t="s">
        <v>6</v>
      </c>
      <c r="F3" s="70"/>
    </row>
    <row r="4" spans="1:6" ht="13.5" thickBot="1">
      <c r="A4" s="231"/>
      <c r="B4" s="6" t="s">
        <v>9</v>
      </c>
      <c r="C4" s="6" t="s">
        <v>10</v>
      </c>
      <c r="D4" s="6" t="s">
        <v>11</v>
      </c>
      <c r="E4" s="71"/>
      <c r="F4" s="70"/>
    </row>
    <row r="5" spans="1:7" ht="15.75" thickBot="1">
      <c r="A5" s="72" t="s">
        <v>245</v>
      </c>
      <c r="B5" s="73">
        <f>'1 день'!E11+'2 день'!E16+'3 день'!E14+'4 день'!E16+'5 день'!E15+'6 день'!E19+'7 день'!E17+'8 день'!E14+'9 день'!E17+'10 день'!E17</f>
        <v>185.54</v>
      </c>
      <c r="C5" s="73">
        <f>'1 день'!F11+'2 день'!F16+'3 день'!F14+'4 день'!F16+'5 день'!F15+'6 день'!F19+'7 день'!F17+'8 день'!F14+'9 день'!F17+'10 день'!F17</f>
        <v>217.54</v>
      </c>
      <c r="D5" s="73">
        <f>'1 день'!G11+'2 день'!G16+'3 день'!G14+'4 день'!G16+'5 день'!G15+'6 день'!G19+'7 день'!G17+'8 день'!G14+'9 день'!G17+'10 день'!G17</f>
        <v>704.6599999999999</v>
      </c>
      <c r="E5" s="73">
        <f>'1 день'!H11+'2 день'!H16+'3 день'!H14+'4 день'!H16+'5 день'!H15+'6 день'!H19+'7 день'!H17+'8 день'!H14+'9 день'!H17+'10 день'!H17</f>
        <v>5028.75</v>
      </c>
      <c r="F5" s="74" t="s">
        <v>271</v>
      </c>
      <c r="G5" s="75" t="s">
        <v>246</v>
      </c>
    </row>
    <row r="6" spans="1:7" ht="24" customHeight="1" thickBot="1">
      <c r="A6" s="99" t="s">
        <v>233</v>
      </c>
      <c r="B6" s="100">
        <f>B5/10</f>
        <v>18.554</v>
      </c>
      <c r="C6" s="100">
        <f>C5/10</f>
        <v>21.753999999999998</v>
      </c>
      <c r="D6" s="100">
        <f>D5/10</f>
        <v>70.46599999999998</v>
      </c>
      <c r="E6" s="100">
        <f>E5/10</f>
        <v>502.875</v>
      </c>
      <c r="F6" s="76">
        <f>E6*100/E16</f>
        <v>21.395258006708637</v>
      </c>
      <c r="G6" s="2" t="s">
        <v>247</v>
      </c>
    </row>
    <row r="7" spans="1:7" ht="17.25" customHeight="1" thickBot="1">
      <c r="A7" s="72" t="s">
        <v>265</v>
      </c>
      <c r="B7" s="73">
        <f>'1 день'!E15+'2 день'!E20+'3 день'!E18+'4 день'!E20+'5 день'!E19+'6 день'!E23+'7 день'!E21+'8 день'!E18+'9 день'!E21+'10 день'!E21</f>
        <v>25.600000000000005</v>
      </c>
      <c r="C7" s="73">
        <f>'1 день'!F15+'2 день'!F20+'3 день'!F18+'4 день'!F20+'5 день'!F19+'6 день'!F23+'7 день'!F21+'8 день'!F18+'9 день'!F21+'10 день'!F21</f>
        <v>0</v>
      </c>
      <c r="D7" s="73">
        <f>'1 день'!G15+'2 день'!G20+'3 день'!G18+'4 день'!G20+'5 день'!G19+'6 день'!G23+'7 день'!G21+'8 день'!G18+'9 день'!G21+'10 день'!G21</f>
        <v>478.79999999999995</v>
      </c>
      <c r="E7" s="73">
        <f>'1 день'!H15+'2 день'!H20+'3 день'!H18+'4 день'!H20+'5 день'!H19+'6 день'!H23+'7 день'!H21+'8 день'!H18+'9 день'!H21+'10 день'!H21</f>
        <v>2249.7</v>
      </c>
      <c r="F7" s="98">
        <v>0.1</v>
      </c>
      <c r="G7" s="75" t="s">
        <v>272</v>
      </c>
    </row>
    <row r="8" spans="1:10" ht="23.25" customHeight="1" thickBot="1">
      <c r="A8" s="99" t="s">
        <v>266</v>
      </c>
      <c r="B8" s="100">
        <f>B7/10</f>
        <v>2.5600000000000005</v>
      </c>
      <c r="C8" s="100">
        <f>C7/10</f>
        <v>0</v>
      </c>
      <c r="D8" s="100">
        <f>D7/10</f>
        <v>47.879999999999995</v>
      </c>
      <c r="E8" s="100">
        <f>E7/10</f>
        <v>224.96999999999997</v>
      </c>
      <c r="F8" s="76">
        <f>E8*100/E16</f>
        <v>9.571545998049697</v>
      </c>
      <c r="G8" s="2" t="s">
        <v>247</v>
      </c>
      <c r="J8" s="79"/>
    </row>
    <row r="9" spans="1:7" ht="16.5" thickBot="1">
      <c r="A9" s="77" t="s">
        <v>248</v>
      </c>
      <c r="B9" s="73">
        <f>'1 день'!E42+'2 день'!E45+'3 день'!E44+'4 день'!E44+'5 день'!E43+'6 день'!E50+'7 день'!E45+'8 день'!E45+'9 день'!E48+'10 день'!E46</f>
        <v>288.32</v>
      </c>
      <c r="C9" s="73">
        <f>'1 день'!F42+'2 день'!F45+'3 день'!F44+'4 день'!F44+'5 день'!F43+'6 день'!F50+'7 день'!F45+'8 день'!F45+'9 день'!F48+'10 день'!F46</f>
        <v>289.84000000000003</v>
      </c>
      <c r="D9" s="73">
        <f>'1 день'!G42+'2 день'!G45+'3 день'!G44+'4 день'!G44+'5 день'!G43+'6 день'!G50+'7 день'!G45+'8 день'!G45+'9 день'!G48+'10 день'!G46</f>
        <v>999.9699999999999</v>
      </c>
      <c r="E9" s="73">
        <f>'1 день'!H42+'2 день'!H45+'3 день'!H44+'4 день'!H44+'5 день'!H43+'6 день'!H50+'7 день'!H45+'8 день'!H45+'9 день'!H48+'10 день'!H46</f>
        <v>7801.9</v>
      </c>
      <c r="F9" s="78" t="s">
        <v>273</v>
      </c>
      <c r="G9" s="75" t="s">
        <v>249</v>
      </c>
    </row>
    <row r="10" spans="1:7" ht="23.25" customHeight="1" thickBot="1">
      <c r="A10" s="99" t="s">
        <v>234</v>
      </c>
      <c r="B10" s="100">
        <f>B9/10</f>
        <v>28.832</v>
      </c>
      <c r="C10" s="100">
        <f>C9/10</f>
        <v>28.984</v>
      </c>
      <c r="D10" s="100">
        <f>D9/10</f>
        <v>99.99699999999999</v>
      </c>
      <c r="E10" s="100">
        <f>E9/10</f>
        <v>780.1899999999999</v>
      </c>
      <c r="F10" s="76">
        <f>E10*100/E16</f>
        <v>33.19386794780813</v>
      </c>
      <c r="G10" s="2" t="s">
        <v>247</v>
      </c>
    </row>
    <row r="11" spans="1:7" ht="15.75" thickBot="1">
      <c r="A11" s="72" t="s">
        <v>267</v>
      </c>
      <c r="B11" s="73">
        <f>'1 день'!E46+'2 день'!E50+'3 день'!E48+'4 день'!E51+'5 день'!E48+'6 день'!E54+'7 день'!E52+'8 день'!E52+'9 день'!E52+'10 день'!E53</f>
        <v>52.5</v>
      </c>
      <c r="C11" s="73">
        <f>'1 день'!F46+'2 день'!F50+'3 день'!F48+'4 день'!F51+'5 день'!F48+'6 день'!F54+'7 день'!F52+'8 день'!F52+'9 день'!F52+'10 день'!F53</f>
        <v>66.08000000000001</v>
      </c>
      <c r="D11" s="73">
        <f>'1 день'!G46+'2 день'!G50+'3 день'!G48+'4 день'!G51+'5 день'!G48+'6 день'!G54+'7 день'!G52+'8 день'!G52+'9 день'!G52+'10 день'!G53</f>
        <v>303.42</v>
      </c>
      <c r="E11" s="73">
        <f>'1 день'!H46+'2 день'!H50+'3 день'!H48+'4 день'!H51+'5 день'!H48+'6 день'!H54+'7 день'!H52+'8 день'!H52+'9 день'!H52+'10 день'!H53</f>
        <v>2376.34</v>
      </c>
      <c r="F11" s="78">
        <v>0.1</v>
      </c>
      <c r="G11" s="75" t="s">
        <v>274</v>
      </c>
    </row>
    <row r="12" spans="1:10" ht="21" customHeight="1" thickBot="1">
      <c r="A12" s="99" t="s">
        <v>268</v>
      </c>
      <c r="B12" s="100">
        <f>B11/10</f>
        <v>5.25</v>
      </c>
      <c r="C12" s="100">
        <f>C11/10</f>
        <v>6.608000000000001</v>
      </c>
      <c r="D12" s="100">
        <f>D11/10</f>
        <v>30.342000000000002</v>
      </c>
      <c r="E12" s="100">
        <f>E11/10</f>
        <v>237.63400000000001</v>
      </c>
      <c r="F12" s="76">
        <f>E12*100/E16</f>
        <v>10.110346987156253</v>
      </c>
      <c r="G12" s="2" t="s">
        <v>247</v>
      </c>
      <c r="J12" s="79"/>
    </row>
    <row r="13" spans="1:7" ht="15.75" thickBot="1">
      <c r="A13" s="72" t="s">
        <v>269</v>
      </c>
      <c r="B13" s="73">
        <f>'1 день'!E60+'2 день'!E64+'3 день'!E63+'4 день'!E64+'5 день'!E65+'6 день'!E69+'7 день'!E67+'8 день'!E68+'9 день'!E65+'10 день'!E65</f>
        <v>217.99999999999994</v>
      </c>
      <c r="C13" s="73">
        <f>'1 день'!F60+'2 день'!F64+'3 день'!F63+'4 день'!F64+'5 день'!F65+'6 день'!F69+'7 день'!F67+'8 день'!F68+'9 день'!F65+'10 день'!F65</f>
        <v>216.53999999999996</v>
      </c>
      <c r="D13" s="73">
        <f>'1 день'!G60+'2 день'!G64+'3 день'!G63+'4 день'!G64+'5 день'!G65+'6 день'!G69+'7 день'!G67+'8 день'!G68+'9 день'!G65+'10 день'!G65</f>
        <v>864.5500000000001</v>
      </c>
      <c r="E13" s="73">
        <f>'1 день'!H60+'2 день'!H64+'3 день'!H63+'4 день'!H64+'5 день'!H65+'6 день'!H69+'7 день'!H67+'8 день'!H68+'9 день'!H65+'10 день'!H65</f>
        <v>6047.349999999999</v>
      </c>
      <c r="F13" s="78" t="s">
        <v>281</v>
      </c>
      <c r="G13" s="75" t="s">
        <v>280</v>
      </c>
    </row>
    <row r="14" spans="1:7" ht="15" thickBot="1">
      <c r="A14" s="99" t="s">
        <v>270</v>
      </c>
      <c r="B14" s="100">
        <f>B13/10</f>
        <v>21.799999999999994</v>
      </c>
      <c r="C14" s="100">
        <f>C13/10</f>
        <v>21.653999999999996</v>
      </c>
      <c r="D14" s="100">
        <f>D13/10</f>
        <v>86.45500000000001</v>
      </c>
      <c r="E14" s="100">
        <f>E13/10</f>
        <v>604.7349999999999</v>
      </c>
      <c r="F14" s="76">
        <f>E14*100/E17</f>
        <v>25.733404255319147</v>
      </c>
      <c r="G14" s="2" t="s">
        <v>247</v>
      </c>
    </row>
    <row r="15" spans="1:7" ht="16.5" thickBot="1">
      <c r="A15" s="77" t="s">
        <v>250</v>
      </c>
      <c r="B15" s="73">
        <f>B5+B7+B9+B11+B13</f>
        <v>769.96</v>
      </c>
      <c r="C15" s="73">
        <f>C5+C7+C9+C11+C13</f>
        <v>790</v>
      </c>
      <c r="D15" s="73">
        <f>D5+D7+D9+D11+D13</f>
        <v>3351.4</v>
      </c>
      <c r="E15" s="73">
        <f>E5+E7+E9+E11+E13</f>
        <v>23504.039999999997</v>
      </c>
      <c r="G15" s="79"/>
    </row>
    <row r="16" spans="1:5" ht="16.5" thickBot="1">
      <c r="A16" s="80" t="s">
        <v>251</v>
      </c>
      <c r="B16" s="81">
        <f>B15/10</f>
        <v>76.99600000000001</v>
      </c>
      <c r="C16" s="81">
        <f>C15/10</f>
        <v>79</v>
      </c>
      <c r="D16" s="81">
        <f>D15/10</f>
        <v>335.14</v>
      </c>
      <c r="E16" s="81">
        <f>E15/10</f>
        <v>2350.4039999999995</v>
      </c>
    </row>
    <row r="17" spans="1:5" ht="16.5" thickBot="1">
      <c r="A17" s="82" t="s">
        <v>282</v>
      </c>
      <c r="B17" s="83">
        <v>77</v>
      </c>
      <c r="C17" s="83">
        <v>79</v>
      </c>
      <c r="D17" s="83">
        <v>335</v>
      </c>
      <c r="E17" s="84">
        <v>2350</v>
      </c>
    </row>
    <row r="18" spans="1:5" ht="16.5" thickBot="1">
      <c r="A18" s="85"/>
      <c r="B18" s="86" t="s">
        <v>252</v>
      </c>
      <c r="C18" s="86" t="s">
        <v>253</v>
      </c>
      <c r="D18" s="86" t="s">
        <v>254</v>
      </c>
      <c r="E18" s="87"/>
    </row>
    <row r="19" spans="1:5" ht="15" thickBot="1">
      <c r="A19" s="88" t="s">
        <v>255</v>
      </c>
      <c r="B19" s="89">
        <f>B16*400/E16</f>
        <v>13.103449449541445</v>
      </c>
      <c r="C19" s="89">
        <f>C16*900/E16</f>
        <v>30.250118702997447</v>
      </c>
      <c r="D19" s="89">
        <f>D16*400/E16</f>
        <v>57.035301165246494</v>
      </c>
      <c r="E19" s="90"/>
    </row>
    <row r="20" spans="1:5" ht="15" thickBot="1">
      <c r="A20" s="91" t="s">
        <v>256</v>
      </c>
      <c r="B20" s="92" t="s">
        <v>257</v>
      </c>
      <c r="C20" s="92" t="s">
        <v>258</v>
      </c>
      <c r="D20" s="92" t="s">
        <v>259</v>
      </c>
      <c r="E20" s="93"/>
    </row>
    <row r="21" spans="1:5" ht="15.75">
      <c r="A21" s="94"/>
      <c r="B21" s="6" t="s">
        <v>260</v>
      </c>
      <c r="C21" s="6" t="s">
        <v>261</v>
      </c>
      <c r="D21" s="6" t="s">
        <v>284</v>
      </c>
      <c r="E21" s="6" t="s">
        <v>285</v>
      </c>
    </row>
    <row r="22" spans="1:5" ht="14.25">
      <c r="A22" s="95" t="s">
        <v>262</v>
      </c>
      <c r="B22" s="124">
        <f>'1 день'!I61+'2 день'!I65+'3 день'!I64+'4 день'!I65+'5 день'!I66+'6 день'!I70+'7 день'!I68+'8 день'!I69+'9 день'!I66+'10 день'!I66</f>
        <v>722.7399999999999</v>
      </c>
      <c r="C22" s="134">
        <v>622</v>
      </c>
      <c r="D22" s="134">
        <v>934</v>
      </c>
      <c r="E22" s="61"/>
    </row>
    <row r="23" spans="1:5" ht="15" thickBot="1">
      <c r="A23" s="96" t="s">
        <v>263</v>
      </c>
      <c r="B23" s="125">
        <f>B22/10</f>
        <v>72.27399999999999</v>
      </c>
      <c r="C23" s="130">
        <f>C22/10</f>
        <v>62.2</v>
      </c>
      <c r="D23" s="130">
        <f>D22/10</f>
        <v>93.4</v>
      </c>
      <c r="E23" s="131">
        <f>D23/C23</f>
        <v>1.5016077170418007</v>
      </c>
    </row>
    <row r="24" spans="1:5" ht="16.5" thickBot="1">
      <c r="A24" s="82" t="s">
        <v>282</v>
      </c>
      <c r="B24" s="126">
        <v>60</v>
      </c>
      <c r="C24" s="132">
        <v>660</v>
      </c>
      <c r="D24" s="132">
        <v>990</v>
      </c>
      <c r="E24" s="133">
        <f>D24/C24</f>
        <v>1.5</v>
      </c>
    </row>
    <row r="25" spans="1:7" ht="15.75">
      <c r="A25" s="97"/>
      <c r="B25" s="97"/>
      <c r="C25" s="128"/>
      <c r="D25" s="129"/>
      <c r="E25" s="127"/>
      <c r="F25" s="97"/>
      <c r="G25" s="97"/>
    </row>
    <row r="26" spans="1:7" ht="15.75">
      <c r="A26" s="235" t="s">
        <v>264</v>
      </c>
      <c r="B26" s="236"/>
      <c r="C26" s="236"/>
      <c r="D26" s="236"/>
      <c r="E26" s="236"/>
      <c r="F26" s="97"/>
      <c r="G26" s="97"/>
    </row>
    <row r="27" spans="1:7" ht="15.75">
      <c r="A27" s="236"/>
      <c r="B27" s="236"/>
      <c r="C27" s="236"/>
      <c r="D27" s="236"/>
      <c r="E27" s="236"/>
      <c r="F27" s="97"/>
      <c r="G27" s="97"/>
    </row>
    <row r="28" spans="1:7" ht="15.75">
      <c r="A28" s="236"/>
      <c r="B28" s="236"/>
      <c r="C28" s="236"/>
      <c r="D28" s="236"/>
      <c r="E28" s="236"/>
      <c r="F28" s="97"/>
      <c r="G28" s="97"/>
    </row>
    <row r="29" spans="1:7" ht="15.75">
      <c r="A29" s="236"/>
      <c r="B29" s="236"/>
      <c r="C29" s="236"/>
      <c r="D29" s="236"/>
      <c r="E29" s="236"/>
      <c r="F29" s="97"/>
      <c r="G29" s="97"/>
    </row>
  </sheetData>
  <sheetProtection/>
  <mergeCells count="3">
    <mergeCell ref="A3:A4"/>
    <mergeCell ref="B3:D3"/>
    <mergeCell ref="A26:E29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view="pageBreakPreview" zoomScale="60" zoomScaleNormal="70" zoomScalePageLayoutView="0" workbookViewId="0" topLeftCell="A14">
      <selection activeCell="K14" sqref="J14:K14"/>
    </sheetView>
  </sheetViews>
  <sheetFormatPr defaultColWidth="9.00390625" defaultRowHeight="12.75"/>
  <cols>
    <col min="1" max="1" width="8.625" style="0" customWidth="1"/>
    <col min="2" max="2" width="22.125" style="0" customWidth="1"/>
    <col min="3" max="3" width="18.625" style="0" customWidth="1"/>
    <col min="4" max="4" width="10.875" style="0" customWidth="1"/>
    <col min="7" max="7" width="10.375" style="0" customWidth="1"/>
    <col min="8" max="8" width="11.625" style="0" customWidth="1"/>
    <col min="9" max="10" width="9.375" style="0" customWidth="1"/>
  </cols>
  <sheetData>
    <row r="2" spans="1:10" ht="12.75">
      <c r="A2" s="103" t="s">
        <v>90</v>
      </c>
      <c r="B2" s="63"/>
      <c r="C2" s="63"/>
      <c r="D2" s="63"/>
      <c r="E2" s="63"/>
      <c r="F2" s="63"/>
      <c r="G2" s="63"/>
      <c r="H2" s="63"/>
      <c r="I2" s="64"/>
      <c r="J2" s="64"/>
    </row>
    <row r="3" spans="1:12" ht="38.25">
      <c r="A3" s="150" t="s">
        <v>1</v>
      </c>
      <c r="B3" s="150" t="s">
        <v>2</v>
      </c>
      <c r="C3" s="150" t="s">
        <v>3</v>
      </c>
      <c r="D3" s="3" t="s">
        <v>142</v>
      </c>
      <c r="E3" s="136" t="s">
        <v>5</v>
      </c>
      <c r="F3" s="136"/>
      <c r="G3" s="136"/>
      <c r="H3" s="17" t="s">
        <v>6</v>
      </c>
      <c r="I3" s="104" t="s">
        <v>7</v>
      </c>
      <c r="J3" s="164" t="s">
        <v>275</v>
      </c>
      <c r="K3" s="164"/>
      <c r="L3" s="49" t="s">
        <v>91</v>
      </c>
    </row>
    <row r="4" spans="1:12" ht="12.75">
      <c r="A4" s="135"/>
      <c r="B4" s="135"/>
      <c r="C4" s="135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22"/>
      <c r="J4" s="101" t="s">
        <v>261</v>
      </c>
      <c r="K4" s="101" t="s">
        <v>276</v>
      </c>
      <c r="L4" s="50"/>
    </row>
    <row r="5" spans="1:12" ht="12.75">
      <c r="A5" s="6"/>
      <c r="B5" s="4" t="s">
        <v>13</v>
      </c>
      <c r="C5" s="4"/>
      <c r="D5" s="4"/>
      <c r="E5" s="4"/>
      <c r="F5" s="4"/>
      <c r="G5" s="4"/>
      <c r="H5" s="4"/>
      <c r="I5" s="148">
        <v>0.15</v>
      </c>
      <c r="J5" s="22"/>
      <c r="K5" s="22"/>
      <c r="L5" s="148">
        <v>186</v>
      </c>
    </row>
    <row r="6" spans="1:12" ht="12.75">
      <c r="A6" s="175">
        <v>160</v>
      </c>
      <c r="B6" s="149" t="s">
        <v>143</v>
      </c>
      <c r="C6" s="11" t="s">
        <v>28</v>
      </c>
      <c r="D6" s="13" t="s">
        <v>144</v>
      </c>
      <c r="E6" s="18"/>
      <c r="F6" s="18"/>
      <c r="G6" s="18"/>
      <c r="H6" s="18"/>
      <c r="I6" s="148"/>
      <c r="J6" s="22"/>
      <c r="K6" s="22"/>
      <c r="L6" s="148"/>
    </row>
    <row r="7" spans="1:12" ht="12.75">
      <c r="A7" s="175"/>
      <c r="B7" s="149"/>
      <c r="C7" s="11" t="s">
        <v>145</v>
      </c>
      <c r="D7" s="13">
        <v>40</v>
      </c>
      <c r="E7" s="13"/>
      <c r="F7" s="13"/>
      <c r="G7" s="13"/>
      <c r="H7" s="13"/>
      <c r="I7" s="148"/>
      <c r="J7" s="22"/>
      <c r="K7" s="22"/>
      <c r="L7" s="148"/>
    </row>
    <row r="8" spans="1:12" ht="12.75">
      <c r="A8" s="175"/>
      <c r="B8" s="149"/>
      <c r="C8" s="11" t="s">
        <v>65</v>
      </c>
      <c r="D8" s="13">
        <v>50</v>
      </c>
      <c r="E8" s="13"/>
      <c r="F8" s="13"/>
      <c r="G8" s="13"/>
      <c r="H8" s="13"/>
      <c r="I8" s="148"/>
      <c r="J8" s="22"/>
      <c r="K8" s="22"/>
      <c r="L8" s="148"/>
    </row>
    <row r="9" spans="1:12" ht="15.75" customHeight="1">
      <c r="A9" s="175"/>
      <c r="B9" s="149"/>
      <c r="C9" s="11" t="s">
        <v>17</v>
      </c>
      <c r="D9" s="13">
        <v>3</v>
      </c>
      <c r="E9" s="13"/>
      <c r="F9" s="13"/>
      <c r="G9" s="13"/>
      <c r="H9" s="13"/>
      <c r="I9" s="148"/>
      <c r="J9" s="121"/>
      <c r="K9" s="121"/>
      <c r="L9" s="148"/>
    </row>
    <row r="10" spans="1:12" ht="15">
      <c r="A10" s="175"/>
      <c r="B10" s="149"/>
      <c r="C10" s="11"/>
      <c r="D10" s="13"/>
      <c r="E10" s="13">
        <v>15.2</v>
      </c>
      <c r="F10" s="13">
        <v>21.2</v>
      </c>
      <c r="G10" s="13">
        <v>4.4</v>
      </c>
      <c r="H10" s="13">
        <v>177.4</v>
      </c>
      <c r="I10" s="148"/>
      <c r="J10" s="122">
        <v>259.6</v>
      </c>
      <c r="K10" s="122">
        <v>55.36</v>
      </c>
      <c r="L10" s="148"/>
    </row>
    <row r="11" spans="1:12" ht="13.5" customHeight="1">
      <c r="A11" s="175">
        <v>200</v>
      </c>
      <c r="B11" s="176" t="s">
        <v>146</v>
      </c>
      <c r="C11" s="11" t="s">
        <v>147</v>
      </c>
      <c r="D11" s="13">
        <v>8</v>
      </c>
      <c r="E11" s="13"/>
      <c r="F11" s="13"/>
      <c r="G11" s="13"/>
      <c r="H11" s="13"/>
      <c r="I11" s="153">
        <v>0.65</v>
      </c>
      <c r="J11" s="121"/>
      <c r="K11" s="121"/>
      <c r="L11" s="153">
        <v>395</v>
      </c>
    </row>
    <row r="12" spans="1:12" ht="14.25">
      <c r="A12" s="175"/>
      <c r="B12" s="176"/>
      <c r="C12" s="11" t="s">
        <v>22</v>
      </c>
      <c r="D12" s="13">
        <v>20</v>
      </c>
      <c r="E12" s="13"/>
      <c r="F12" s="13"/>
      <c r="G12" s="13"/>
      <c r="H12" s="13"/>
      <c r="I12" s="154"/>
      <c r="J12" s="121"/>
      <c r="K12" s="121"/>
      <c r="L12" s="154"/>
    </row>
    <row r="13" spans="1:12" ht="14.25">
      <c r="A13" s="175"/>
      <c r="B13" s="176"/>
      <c r="C13" s="11" t="s">
        <v>65</v>
      </c>
      <c r="D13" s="13">
        <v>50</v>
      </c>
      <c r="E13" s="13"/>
      <c r="F13" s="13"/>
      <c r="G13" s="13"/>
      <c r="H13" s="13"/>
      <c r="I13" s="154"/>
      <c r="J13" s="121"/>
      <c r="K13" s="121"/>
      <c r="L13" s="154"/>
    </row>
    <row r="14" spans="1:12" ht="15">
      <c r="A14" s="175"/>
      <c r="B14" s="176"/>
      <c r="C14" s="11"/>
      <c r="D14" s="13"/>
      <c r="E14" s="13">
        <v>2.79</v>
      </c>
      <c r="F14" s="13">
        <v>3.19</v>
      </c>
      <c r="G14" s="13">
        <v>19.71</v>
      </c>
      <c r="H14" s="13">
        <v>118.69</v>
      </c>
      <c r="I14" s="155"/>
      <c r="J14" s="122">
        <v>24.8</v>
      </c>
      <c r="K14" s="122">
        <v>14.9</v>
      </c>
      <c r="L14" s="155"/>
    </row>
    <row r="15" spans="1:12" ht="35.25" customHeight="1">
      <c r="A15" s="7" t="s">
        <v>235</v>
      </c>
      <c r="B15" s="8" t="s">
        <v>82</v>
      </c>
      <c r="C15" s="11" t="s">
        <v>236</v>
      </c>
      <c r="D15" s="13">
        <v>50</v>
      </c>
      <c r="E15" s="13">
        <v>3.8</v>
      </c>
      <c r="F15" s="13">
        <v>0.45</v>
      </c>
      <c r="G15" s="13">
        <v>24.85</v>
      </c>
      <c r="H15" s="13">
        <v>113</v>
      </c>
      <c r="I15" s="12">
        <v>0</v>
      </c>
      <c r="J15" s="120">
        <v>148.6</v>
      </c>
      <c r="K15" s="120">
        <v>211.6</v>
      </c>
      <c r="L15" s="20"/>
    </row>
    <row r="16" spans="1:12" ht="17.25" customHeight="1">
      <c r="A16" s="16"/>
      <c r="B16" s="157" t="s">
        <v>29</v>
      </c>
      <c r="C16" s="165"/>
      <c r="D16" s="13"/>
      <c r="E16" s="6">
        <f>SUM(E10:E15)</f>
        <v>21.79</v>
      </c>
      <c r="F16" s="6">
        <f>SUM(F10:F15)</f>
        <v>24.84</v>
      </c>
      <c r="G16" s="6">
        <f>SUM(G10:G15)</f>
        <v>48.96</v>
      </c>
      <c r="H16" s="6">
        <f>SUM(H10:H15)</f>
        <v>409.09000000000003</v>
      </c>
      <c r="I16" s="108">
        <f>I15+I11+I5</f>
        <v>0.8</v>
      </c>
      <c r="J16" s="6">
        <f>SUM(J10:J15)</f>
        <v>433</v>
      </c>
      <c r="K16" s="6">
        <f>SUM(K10:K15)</f>
        <v>281.86</v>
      </c>
      <c r="L16" s="20"/>
    </row>
    <row r="17" spans="1:12" ht="18" customHeight="1">
      <c r="A17" s="7"/>
      <c r="B17" s="5" t="s">
        <v>30</v>
      </c>
      <c r="C17" s="11"/>
      <c r="D17" s="13"/>
      <c r="E17" s="6"/>
      <c r="F17" s="6"/>
      <c r="G17" s="6"/>
      <c r="H17" s="6"/>
      <c r="I17" s="21"/>
      <c r="J17" s="22"/>
      <c r="K17" s="22"/>
      <c r="L17" s="21"/>
    </row>
    <row r="18" spans="1:12" ht="12.75">
      <c r="A18" s="7">
        <v>200</v>
      </c>
      <c r="B18" s="8" t="s">
        <v>31</v>
      </c>
      <c r="C18" s="11" t="s">
        <v>32</v>
      </c>
      <c r="D18" s="13">
        <v>200</v>
      </c>
      <c r="E18" s="13">
        <v>1</v>
      </c>
      <c r="F18" s="13">
        <v>0</v>
      </c>
      <c r="G18" s="13">
        <v>23.4</v>
      </c>
      <c r="H18" s="13">
        <v>117</v>
      </c>
      <c r="I18" s="20">
        <v>4</v>
      </c>
      <c r="J18" s="22">
        <v>0</v>
      </c>
      <c r="K18" s="22">
        <v>26.9</v>
      </c>
      <c r="L18" s="21"/>
    </row>
    <row r="19" spans="1:12" ht="12.75">
      <c r="A19" s="16">
        <v>200</v>
      </c>
      <c r="B19" s="8" t="s">
        <v>98</v>
      </c>
      <c r="C19" s="14" t="s">
        <v>149</v>
      </c>
      <c r="D19" s="13">
        <v>200</v>
      </c>
      <c r="E19" s="13">
        <v>3</v>
      </c>
      <c r="F19" s="13">
        <v>0</v>
      </c>
      <c r="G19" s="13">
        <v>44.8</v>
      </c>
      <c r="H19" s="13">
        <v>184.85</v>
      </c>
      <c r="I19" s="20">
        <v>15.8</v>
      </c>
      <c r="J19" s="22">
        <v>3.77</v>
      </c>
      <c r="K19" s="22">
        <v>25.78</v>
      </c>
      <c r="L19" s="21"/>
    </row>
    <row r="20" spans="1:12" ht="17.25" customHeight="1">
      <c r="A20" s="7"/>
      <c r="B20" s="157" t="s">
        <v>36</v>
      </c>
      <c r="C20" s="165"/>
      <c r="D20" s="13"/>
      <c r="E20" s="6">
        <f>SUM(E18:E19)</f>
        <v>4</v>
      </c>
      <c r="F20" s="6">
        <f>SUM(F18:F19)</f>
        <v>0</v>
      </c>
      <c r="G20" s="6">
        <f>SUM(G18:G19)</f>
        <v>68.19999999999999</v>
      </c>
      <c r="H20" s="6">
        <f>SUM(H18:H19)</f>
        <v>301.85</v>
      </c>
      <c r="I20" s="67">
        <f>I19+I18</f>
        <v>19.8</v>
      </c>
      <c r="J20" s="6">
        <f>SUM(J18:J19)</f>
        <v>3.77</v>
      </c>
      <c r="K20" s="6">
        <f>SUM(K18:K19)</f>
        <v>52.68</v>
      </c>
      <c r="L20" s="21"/>
    </row>
    <row r="21" spans="1:12" ht="12.75">
      <c r="A21" s="16"/>
      <c r="B21" s="23" t="s">
        <v>37</v>
      </c>
      <c r="C21" s="14"/>
      <c r="D21" s="13"/>
      <c r="E21" s="13"/>
      <c r="F21" s="13"/>
      <c r="G21" s="13"/>
      <c r="H21" s="13"/>
      <c r="I21" s="153">
        <v>2.1</v>
      </c>
      <c r="J21" s="22"/>
      <c r="K21" s="22"/>
      <c r="L21" s="156" t="s">
        <v>150</v>
      </c>
    </row>
    <row r="22" spans="1:12" ht="12.75">
      <c r="A22" s="179">
        <v>70</v>
      </c>
      <c r="B22" s="176" t="s">
        <v>151</v>
      </c>
      <c r="C22" s="11" t="s">
        <v>152</v>
      </c>
      <c r="D22" s="13">
        <v>70</v>
      </c>
      <c r="E22" s="13"/>
      <c r="F22" s="13"/>
      <c r="G22" s="13"/>
      <c r="H22" s="13"/>
      <c r="I22" s="154"/>
      <c r="J22" s="22"/>
      <c r="K22" s="22"/>
      <c r="L22" s="146"/>
    </row>
    <row r="23" spans="1:12" ht="14.25" customHeight="1">
      <c r="A23" s="179"/>
      <c r="B23" s="176"/>
      <c r="C23" s="11" t="s">
        <v>131</v>
      </c>
      <c r="D23" s="13">
        <v>11</v>
      </c>
      <c r="E23" s="13"/>
      <c r="F23" s="13"/>
      <c r="G23" s="13"/>
      <c r="H23" s="13"/>
      <c r="I23" s="154"/>
      <c r="J23" s="22"/>
      <c r="K23" s="22"/>
      <c r="L23" s="146"/>
    </row>
    <row r="24" spans="1:12" ht="14.25" customHeight="1">
      <c r="A24" s="179"/>
      <c r="B24" s="176"/>
      <c r="C24" s="11" t="s">
        <v>50</v>
      </c>
      <c r="D24" s="13">
        <v>6</v>
      </c>
      <c r="E24" s="13"/>
      <c r="F24" s="13"/>
      <c r="G24" s="13"/>
      <c r="H24" s="13"/>
      <c r="I24" s="154"/>
      <c r="J24" s="22"/>
      <c r="K24" s="22"/>
      <c r="L24" s="146"/>
    </row>
    <row r="25" spans="1:12" ht="12.75">
      <c r="A25" s="179"/>
      <c r="B25" s="176"/>
      <c r="C25" s="11"/>
      <c r="D25" s="13"/>
      <c r="E25" s="13">
        <v>0.84</v>
      </c>
      <c r="F25" s="13">
        <v>5.78</v>
      </c>
      <c r="G25" s="13">
        <v>5.34</v>
      </c>
      <c r="H25" s="13">
        <v>70</v>
      </c>
      <c r="I25" s="155"/>
      <c r="J25" s="22">
        <v>75.3</v>
      </c>
      <c r="K25" s="22">
        <v>128.3</v>
      </c>
      <c r="L25" s="147"/>
    </row>
    <row r="26" spans="1:12" ht="12.75">
      <c r="A26" s="175" t="s">
        <v>101</v>
      </c>
      <c r="B26" s="176" t="s">
        <v>153</v>
      </c>
      <c r="C26" s="11" t="s">
        <v>45</v>
      </c>
      <c r="D26" s="13">
        <v>52</v>
      </c>
      <c r="E26" s="13"/>
      <c r="F26" s="13"/>
      <c r="G26" s="13"/>
      <c r="H26" s="13"/>
      <c r="I26" s="153">
        <v>5.75</v>
      </c>
      <c r="J26" s="22"/>
      <c r="K26" s="22"/>
      <c r="L26" s="153">
        <v>47</v>
      </c>
    </row>
    <row r="27" spans="1:12" ht="17.25" customHeight="1">
      <c r="A27" s="175"/>
      <c r="B27" s="176"/>
      <c r="C27" s="11" t="s">
        <v>47</v>
      </c>
      <c r="D27" s="13">
        <v>67</v>
      </c>
      <c r="E27" s="13"/>
      <c r="F27" s="13"/>
      <c r="G27" s="13"/>
      <c r="H27" s="13"/>
      <c r="I27" s="154"/>
      <c r="J27" s="22"/>
      <c r="K27" s="22"/>
      <c r="L27" s="154"/>
    </row>
    <row r="28" spans="1:12" ht="12.75">
      <c r="A28" s="175"/>
      <c r="B28" s="176"/>
      <c r="C28" s="11" t="s">
        <v>48</v>
      </c>
      <c r="D28" s="13">
        <v>12</v>
      </c>
      <c r="E28" s="13"/>
      <c r="F28" s="13"/>
      <c r="G28" s="13"/>
      <c r="H28" s="13"/>
      <c r="I28" s="154"/>
      <c r="J28" s="22"/>
      <c r="K28" s="22"/>
      <c r="L28" s="154"/>
    </row>
    <row r="29" spans="1:12" ht="15" customHeight="1">
      <c r="A29" s="175"/>
      <c r="B29" s="176"/>
      <c r="C29" s="11" t="s">
        <v>49</v>
      </c>
      <c r="D29" s="13">
        <v>12</v>
      </c>
      <c r="E29" s="13"/>
      <c r="F29" s="13"/>
      <c r="G29" s="13"/>
      <c r="H29" s="13"/>
      <c r="I29" s="154"/>
      <c r="J29" s="22"/>
      <c r="K29" s="22"/>
      <c r="L29" s="154"/>
    </row>
    <row r="30" spans="1:12" ht="18" customHeight="1">
      <c r="A30" s="175"/>
      <c r="B30" s="176"/>
      <c r="C30" s="11" t="s">
        <v>50</v>
      </c>
      <c r="D30" s="13">
        <v>5</v>
      </c>
      <c r="E30" s="13"/>
      <c r="F30" s="13"/>
      <c r="G30" s="13"/>
      <c r="H30" s="13"/>
      <c r="I30" s="154"/>
      <c r="J30" s="22"/>
      <c r="K30" s="22"/>
      <c r="L30" s="154"/>
    </row>
    <row r="31" spans="1:12" ht="18.75" customHeight="1">
      <c r="A31" s="175"/>
      <c r="B31" s="176"/>
      <c r="C31" s="11" t="s">
        <v>154</v>
      </c>
      <c r="D31" s="13">
        <v>18</v>
      </c>
      <c r="E31" s="13"/>
      <c r="F31" s="13"/>
      <c r="G31" s="13"/>
      <c r="H31" s="13"/>
      <c r="I31" s="154"/>
      <c r="J31" s="22"/>
      <c r="K31" s="22"/>
      <c r="L31" s="154"/>
    </row>
    <row r="32" spans="1:12" ht="12.75">
      <c r="A32" s="175"/>
      <c r="B32" s="176"/>
      <c r="C32" s="11" t="s">
        <v>28</v>
      </c>
      <c r="D32" s="13" t="s">
        <v>155</v>
      </c>
      <c r="E32" s="13"/>
      <c r="F32" s="13"/>
      <c r="G32" s="13"/>
      <c r="H32" s="13"/>
      <c r="I32" s="154"/>
      <c r="J32" s="22"/>
      <c r="K32" s="22"/>
      <c r="L32" s="154"/>
    </row>
    <row r="33" spans="1:12" ht="12.75">
      <c r="A33" s="175"/>
      <c r="B33" s="176"/>
      <c r="C33" s="11"/>
      <c r="D33" s="13"/>
      <c r="E33" s="13">
        <v>7.6</v>
      </c>
      <c r="F33" s="13">
        <v>10.7</v>
      </c>
      <c r="G33" s="13">
        <v>14.1</v>
      </c>
      <c r="H33" s="13">
        <v>148</v>
      </c>
      <c r="I33" s="155"/>
      <c r="J33" s="22">
        <v>2.11</v>
      </c>
      <c r="K33" s="22">
        <v>1.67</v>
      </c>
      <c r="L33" s="155"/>
    </row>
    <row r="34" spans="1:12" ht="18.75" customHeight="1">
      <c r="A34" s="175" t="s">
        <v>133</v>
      </c>
      <c r="B34" s="176" t="s">
        <v>156</v>
      </c>
      <c r="C34" s="11" t="s">
        <v>103</v>
      </c>
      <c r="D34" s="13">
        <v>100</v>
      </c>
      <c r="E34" s="18"/>
      <c r="F34" s="18"/>
      <c r="G34" s="18"/>
      <c r="H34" s="18"/>
      <c r="I34" s="153">
        <v>12.69</v>
      </c>
      <c r="J34" s="22"/>
      <c r="K34" s="22"/>
      <c r="L34" s="153">
        <v>129</v>
      </c>
    </row>
    <row r="35" spans="1:12" ht="12.75">
      <c r="A35" s="175"/>
      <c r="B35" s="176"/>
      <c r="C35" s="11" t="s">
        <v>100</v>
      </c>
      <c r="D35" s="13">
        <v>250</v>
      </c>
      <c r="E35" s="18"/>
      <c r="F35" s="18"/>
      <c r="G35" s="18"/>
      <c r="H35" s="18"/>
      <c r="I35" s="154"/>
      <c r="J35" s="22"/>
      <c r="K35" s="22"/>
      <c r="L35" s="154"/>
    </row>
    <row r="36" spans="1:12" ht="12.75">
      <c r="A36" s="175"/>
      <c r="B36" s="176"/>
      <c r="C36" s="11" t="s">
        <v>48</v>
      </c>
      <c r="D36" s="13">
        <v>50</v>
      </c>
      <c r="E36" s="18"/>
      <c r="F36" s="18"/>
      <c r="G36" s="18"/>
      <c r="H36" s="18"/>
      <c r="I36" s="154"/>
      <c r="J36" s="22"/>
      <c r="K36" s="22"/>
      <c r="L36" s="154"/>
    </row>
    <row r="37" spans="1:12" ht="16.5" customHeight="1">
      <c r="A37" s="175"/>
      <c r="B37" s="176"/>
      <c r="C37" s="11" t="s">
        <v>49</v>
      </c>
      <c r="D37" s="13">
        <v>25</v>
      </c>
      <c r="E37" s="18"/>
      <c r="F37" s="18"/>
      <c r="G37" s="18"/>
      <c r="H37" s="18"/>
      <c r="I37" s="154"/>
      <c r="J37" s="22"/>
      <c r="K37" s="22"/>
      <c r="L37" s="154"/>
    </row>
    <row r="38" spans="1:12" ht="17.25" customHeight="1">
      <c r="A38" s="175"/>
      <c r="B38" s="176"/>
      <c r="C38" s="11" t="s">
        <v>62</v>
      </c>
      <c r="D38" s="13">
        <v>12</v>
      </c>
      <c r="E38" s="18"/>
      <c r="F38" s="18"/>
      <c r="G38" s="18"/>
      <c r="H38" s="18"/>
      <c r="I38" s="154"/>
      <c r="J38" s="22"/>
      <c r="K38" s="22"/>
      <c r="L38" s="154"/>
    </row>
    <row r="39" spans="1:12" ht="15.75" customHeight="1">
      <c r="A39" s="175"/>
      <c r="B39" s="176"/>
      <c r="C39" s="11" t="s">
        <v>94</v>
      </c>
      <c r="D39" s="13">
        <v>1.3</v>
      </c>
      <c r="E39" s="18"/>
      <c r="F39" s="18"/>
      <c r="G39" s="18"/>
      <c r="H39" s="18"/>
      <c r="I39" s="154"/>
      <c r="J39" s="22"/>
      <c r="K39" s="22"/>
      <c r="L39" s="154"/>
    </row>
    <row r="40" spans="1:12" ht="15.75" customHeight="1">
      <c r="A40" s="175"/>
      <c r="B40" s="176"/>
      <c r="C40" s="11" t="s">
        <v>95</v>
      </c>
      <c r="D40" s="13">
        <v>10</v>
      </c>
      <c r="E40" s="18"/>
      <c r="F40" s="18"/>
      <c r="G40" s="18"/>
      <c r="H40" s="18"/>
      <c r="I40" s="154"/>
      <c r="J40" s="22"/>
      <c r="K40" s="22"/>
      <c r="L40" s="154"/>
    </row>
    <row r="41" spans="1:12" ht="12.75">
      <c r="A41" s="175"/>
      <c r="B41" s="176"/>
      <c r="C41" s="11"/>
      <c r="D41" s="13"/>
      <c r="E41" s="13">
        <v>12.4</v>
      </c>
      <c r="F41" s="13">
        <v>12.25</v>
      </c>
      <c r="G41" s="13">
        <v>22.95</v>
      </c>
      <c r="H41" s="13">
        <v>258.6</v>
      </c>
      <c r="I41" s="155"/>
      <c r="J41" s="22">
        <v>11.54</v>
      </c>
      <c r="K41" s="22">
        <v>15.33</v>
      </c>
      <c r="L41" s="155"/>
    </row>
    <row r="42" spans="1:12" ht="12" customHeight="1">
      <c r="A42" s="175">
        <v>200</v>
      </c>
      <c r="B42" s="176" t="s">
        <v>107</v>
      </c>
      <c r="C42" s="11" t="s">
        <v>157</v>
      </c>
      <c r="D42" s="13">
        <v>24</v>
      </c>
      <c r="E42" s="13"/>
      <c r="F42" s="13"/>
      <c r="G42" s="13"/>
      <c r="H42" s="13"/>
      <c r="I42" s="153">
        <v>0</v>
      </c>
      <c r="J42" s="22"/>
      <c r="K42" s="22"/>
      <c r="L42" s="153">
        <v>332</v>
      </c>
    </row>
    <row r="43" spans="1:12" ht="12.75">
      <c r="A43" s="175"/>
      <c r="B43" s="176"/>
      <c r="C43" s="11" t="s">
        <v>22</v>
      </c>
      <c r="D43" s="13">
        <v>10</v>
      </c>
      <c r="E43" s="13">
        <v>0</v>
      </c>
      <c r="F43" s="13">
        <v>0</v>
      </c>
      <c r="G43" s="13">
        <v>12.6</v>
      </c>
      <c r="H43" s="13">
        <v>118</v>
      </c>
      <c r="I43" s="155"/>
      <c r="J43" s="120">
        <v>8.5</v>
      </c>
      <c r="K43" s="120">
        <v>44.3</v>
      </c>
      <c r="L43" s="155"/>
    </row>
    <row r="44" spans="1:12" ht="18" customHeight="1">
      <c r="A44" s="16">
        <v>88</v>
      </c>
      <c r="B44" s="8" t="s">
        <v>108</v>
      </c>
      <c r="C44" s="14" t="s">
        <v>109</v>
      </c>
      <c r="D44" s="13">
        <v>88</v>
      </c>
      <c r="E44" s="13">
        <v>5.32</v>
      </c>
      <c r="F44" s="13">
        <v>0.63</v>
      </c>
      <c r="G44" s="13">
        <v>34.86</v>
      </c>
      <c r="H44" s="13">
        <v>158.2</v>
      </c>
      <c r="I44" s="20">
        <v>0</v>
      </c>
      <c r="J44" s="120">
        <v>0</v>
      </c>
      <c r="K44" s="120">
        <v>312.6</v>
      </c>
      <c r="L44" s="20"/>
    </row>
    <row r="45" spans="1:12" ht="13.5" customHeight="1">
      <c r="A45" s="33"/>
      <c r="B45" s="157" t="s">
        <v>71</v>
      </c>
      <c r="C45" s="165"/>
      <c r="D45" s="19"/>
      <c r="E45" s="6">
        <f>SUM(E25:E44)</f>
        <v>26.16</v>
      </c>
      <c r="F45" s="6">
        <f>SUM(F25:F44)</f>
        <v>29.36</v>
      </c>
      <c r="G45" s="6">
        <f>SUM(G25:G44)</f>
        <v>89.85</v>
      </c>
      <c r="H45" s="6">
        <f>SUM(H25:H44)</f>
        <v>752.8</v>
      </c>
      <c r="I45" s="108">
        <f>I44+I42+I34+I26+I21</f>
        <v>20.54</v>
      </c>
      <c r="J45" s="6">
        <f>SUM(J25:J44)</f>
        <v>97.44999999999999</v>
      </c>
      <c r="K45" s="6">
        <f>SUM(K25:K44)</f>
        <v>502.20000000000005</v>
      </c>
      <c r="L45" s="20"/>
    </row>
    <row r="46" spans="1:12" ht="17.25" customHeight="1">
      <c r="A46" s="24"/>
      <c r="B46" s="17" t="s">
        <v>72</v>
      </c>
      <c r="C46" s="11"/>
      <c r="D46" s="13"/>
      <c r="E46" s="13"/>
      <c r="F46" s="13"/>
      <c r="G46" s="13"/>
      <c r="H46" s="6"/>
      <c r="I46" s="20"/>
      <c r="J46" s="22"/>
      <c r="K46" s="22"/>
      <c r="L46" s="20"/>
    </row>
    <row r="47" spans="1:12" ht="14.25" customHeight="1">
      <c r="A47" s="175">
        <v>200</v>
      </c>
      <c r="B47" s="176" t="s">
        <v>20</v>
      </c>
      <c r="C47" s="11" t="s">
        <v>21</v>
      </c>
      <c r="D47" s="13">
        <v>1</v>
      </c>
      <c r="E47" s="13"/>
      <c r="F47" s="13"/>
      <c r="G47" s="13"/>
      <c r="H47" s="13"/>
      <c r="I47" s="177">
        <v>0</v>
      </c>
      <c r="J47" s="22"/>
      <c r="K47" s="22"/>
      <c r="L47" s="177">
        <v>136</v>
      </c>
    </row>
    <row r="48" spans="1:12" ht="12.75">
      <c r="A48" s="175"/>
      <c r="B48" s="176"/>
      <c r="C48" s="11" t="s">
        <v>22</v>
      </c>
      <c r="D48" s="13">
        <v>15</v>
      </c>
      <c r="E48" s="13">
        <v>0</v>
      </c>
      <c r="F48" s="13">
        <v>0</v>
      </c>
      <c r="G48" s="13">
        <v>15</v>
      </c>
      <c r="H48" s="13">
        <v>58</v>
      </c>
      <c r="I48" s="178"/>
      <c r="J48" s="22"/>
      <c r="K48" s="22"/>
      <c r="L48" s="178"/>
    </row>
    <row r="49" spans="1:12" ht="17.25" customHeight="1">
      <c r="A49" s="16">
        <v>90</v>
      </c>
      <c r="B49" s="8" t="s">
        <v>113</v>
      </c>
      <c r="C49" s="11" t="s">
        <v>158</v>
      </c>
      <c r="D49" s="13">
        <v>90</v>
      </c>
      <c r="E49" s="13">
        <v>4.73</v>
      </c>
      <c r="F49" s="13">
        <v>8.32</v>
      </c>
      <c r="G49" s="13">
        <v>38.37</v>
      </c>
      <c r="H49" s="13">
        <v>248.22</v>
      </c>
      <c r="I49" s="20">
        <v>0</v>
      </c>
      <c r="J49" s="111">
        <v>14.6</v>
      </c>
      <c r="K49" s="111">
        <v>22.5</v>
      </c>
      <c r="L49" s="20"/>
    </row>
    <row r="50" spans="1:12" ht="14.25" customHeight="1">
      <c r="A50" s="24"/>
      <c r="B50" s="157" t="s">
        <v>76</v>
      </c>
      <c r="C50" s="165"/>
      <c r="D50" s="13"/>
      <c r="E50" s="6">
        <f>SUM(E49:E49)</f>
        <v>4.73</v>
      </c>
      <c r="F50" s="6">
        <f>SUM(F49:F49)</f>
        <v>8.32</v>
      </c>
      <c r="G50" s="6">
        <f>SUM(G49:G49)</f>
        <v>38.37</v>
      </c>
      <c r="H50" s="6">
        <f>SUM(H49:H49)</f>
        <v>248.22</v>
      </c>
      <c r="I50" s="108">
        <f>I49+I47</f>
        <v>0</v>
      </c>
      <c r="J50" s="6">
        <f>SUM(J49:J49)</f>
        <v>14.6</v>
      </c>
      <c r="K50" s="6">
        <f>SUM(K49:K49)</f>
        <v>22.5</v>
      </c>
      <c r="L50" s="20"/>
    </row>
    <row r="51" spans="1:12" ht="12.75">
      <c r="A51" s="24"/>
      <c r="B51" s="17" t="s">
        <v>77</v>
      </c>
      <c r="C51" s="11"/>
      <c r="D51" s="13"/>
      <c r="E51" s="13"/>
      <c r="F51" s="13"/>
      <c r="G51" s="13"/>
      <c r="H51" s="6"/>
      <c r="I51" s="20"/>
      <c r="J51" s="22"/>
      <c r="K51" s="22"/>
      <c r="L51" s="20"/>
    </row>
    <row r="52" spans="1:12" ht="14.25" customHeight="1">
      <c r="A52" s="179">
        <v>220</v>
      </c>
      <c r="B52" s="180" t="s">
        <v>237</v>
      </c>
      <c r="C52" s="11" t="s">
        <v>45</v>
      </c>
      <c r="D52" s="13">
        <v>100</v>
      </c>
      <c r="E52" s="18"/>
      <c r="F52" s="18"/>
      <c r="G52" s="18"/>
      <c r="H52" s="18"/>
      <c r="I52" s="153">
        <v>10.15</v>
      </c>
      <c r="J52" s="22"/>
      <c r="K52" s="22"/>
      <c r="L52" s="153">
        <v>114</v>
      </c>
    </row>
    <row r="53" spans="1:12" ht="16.5" customHeight="1">
      <c r="A53" s="179"/>
      <c r="B53" s="151"/>
      <c r="C53" s="11" t="s">
        <v>47</v>
      </c>
      <c r="D53" s="13">
        <v>154</v>
      </c>
      <c r="E53" s="18"/>
      <c r="F53" s="18"/>
      <c r="G53" s="18"/>
      <c r="H53" s="18"/>
      <c r="I53" s="154"/>
      <c r="J53" s="22"/>
      <c r="K53" s="22"/>
      <c r="L53" s="154"/>
    </row>
    <row r="54" spans="1:12" ht="12.75">
      <c r="A54" s="179"/>
      <c r="B54" s="151"/>
      <c r="C54" s="11" t="s">
        <v>159</v>
      </c>
      <c r="D54" s="13">
        <v>5</v>
      </c>
      <c r="E54" s="14"/>
      <c r="F54" s="14"/>
      <c r="G54" s="14"/>
      <c r="H54" s="14"/>
      <c r="I54" s="154"/>
      <c r="J54" s="22"/>
      <c r="K54" s="22"/>
      <c r="L54" s="154"/>
    </row>
    <row r="55" spans="1:12" ht="12.75">
      <c r="A55" s="179"/>
      <c r="B55" s="151"/>
      <c r="C55" s="11" t="s">
        <v>52</v>
      </c>
      <c r="D55" s="13">
        <v>22</v>
      </c>
      <c r="E55" s="14"/>
      <c r="F55" s="14"/>
      <c r="G55" s="14"/>
      <c r="H55" s="14"/>
      <c r="I55" s="154"/>
      <c r="J55" s="22"/>
      <c r="K55" s="22"/>
      <c r="L55" s="154"/>
    </row>
    <row r="56" spans="1:12" ht="12.75">
      <c r="A56" s="179"/>
      <c r="B56" s="151"/>
      <c r="C56" s="11" t="s">
        <v>123</v>
      </c>
      <c r="D56" s="13">
        <v>3</v>
      </c>
      <c r="E56" s="14"/>
      <c r="F56" s="14"/>
      <c r="G56" s="14"/>
      <c r="H56" s="14"/>
      <c r="I56" s="154"/>
      <c r="J56" s="22"/>
      <c r="K56" s="22"/>
      <c r="L56" s="154"/>
    </row>
    <row r="57" spans="1:12" ht="17.25" customHeight="1">
      <c r="A57" s="179"/>
      <c r="B57" s="151"/>
      <c r="C57" s="11" t="s">
        <v>50</v>
      </c>
      <c r="D57" s="13">
        <v>5</v>
      </c>
      <c r="E57" s="14"/>
      <c r="F57" s="14"/>
      <c r="G57" s="14"/>
      <c r="H57" s="14"/>
      <c r="I57" s="154"/>
      <c r="J57" s="22"/>
      <c r="K57" s="22"/>
      <c r="L57" s="154"/>
    </row>
    <row r="58" spans="1:12" ht="12.75">
      <c r="A58" s="179"/>
      <c r="B58" s="152"/>
      <c r="C58" s="11"/>
      <c r="D58" s="13"/>
      <c r="E58" s="13">
        <v>10.46</v>
      </c>
      <c r="F58" s="13">
        <v>14.4</v>
      </c>
      <c r="G58" s="13">
        <v>26.9</v>
      </c>
      <c r="H58" s="13">
        <v>321.2</v>
      </c>
      <c r="I58" s="155"/>
      <c r="J58" s="22">
        <v>62.3</v>
      </c>
      <c r="K58" s="22">
        <v>77.4</v>
      </c>
      <c r="L58" s="155"/>
    </row>
    <row r="59" spans="1:12" ht="15.75" customHeight="1">
      <c r="A59" s="7">
        <v>50</v>
      </c>
      <c r="B59" s="8" t="s">
        <v>82</v>
      </c>
      <c r="C59" s="11" t="s">
        <v>83</v>
      </c>
      <c r="D59" s="13">
        <v>50</v>
      </c>
      <c r="E59" s="13">
        <v>3.8</v>
      </c>
      <c r="F59" s="13">
        <v>0.45</v>
      </c>
      <c r="G59" s="25">
        <v>22.05</v>
      </c>
      <c r="H59" s="13">
        <v>113</v>
      </c>
      <c r="I59" s="12">
        <v>0</v>
      </c>
      <c r="J59" s="120">
        <v>148.6</v>
      </c>
      <c r="K59" s="120">
        <v>211.6</v>
      </c>
      <c r="L59" s="20"/>
    </row>
    <row r="60" spans="1:12" ht="12.75">
      <c r="A60" s="175">
        <v>200</v>
      </c>
      <c r="B60" s="176" t="s">
        <v>20</v>
      </c>
      <c r="C60" s="11" t="s">
        <v>21</v>
      </c>
      <c r="D60" s="13">
        <v>1</v>
      </c>
      <c r="E60" s="13"/>
      <c r="F60" s="13"/>
      <c r="G60" s="13"/>
      <c r="H60" s="13"/>
      <c r="I60" s="177">
        <v>0</v>
      </c>
      <c r="J60" s="22"/>
      <c r="K60" s="22"/>
      <c r="L60" s="177">
        <v>136</v>
      </c>
    </row>
    <row r="61" spans="1:12" ht="12.75">
      <c r="A61" s="175"/>
      <c r="B61" s="176"/>
      <c r="C61" s="11" t="s">
        <v>22</v>
      </c>
      <c r="D61" s="13">
        <v>15</v>
      </c>
      <c r="E61" s="13">
        <v>0</v>
      </c>
      <c r="F61" s="13">
        <v>0</v>
      </c>
      <c r="G61" s="13">
        <v>15</v>
      </c>
      <c r="H61" s="13">
        <v>58</v>
      </c>
      <c r="I61" s="178"/>
      <c r="J61" s="22"/>
      <c r="K61" s="22"/>
      <c r="L61" s="178"/>
    </row>
    <row r="62" spans="1:12" ht="17.25" customHeight="1">
      <c r="A62" s="14"/>
      <c r="B62" s="5" t="s">
        <v>87</v>
      </c>
      <c r="C62" s="11"/>
      <c r="D62" s="13"/>
      <c r="E62" s="16"/>
      <c r="F62" s="16"/>
      <c r="G62" s="16"/>
      <c r="H62" s="16"/>
      <c r="I62" s="20"/>
      <c r="J62" s="22"/>
      <c r="K62" s="22"/>
      <c r="L62" s="20"/>
    </row>
    <row r="63" spans="1:12" ht="12.75">
      <c r="A63" s="13">
        <v>200</v>
      </c>
      <c r="B63" s="11" t="s">
        <v>88</v>
      </c>
      <c r="C63" s="11" t="s">
        <v>160</v>
      </c>
      <c r="D63" s="13">
        <v>200</v>
      </c>
      <c r="E63" s="16">
        <v>5.6</v>
      </c>
      <c r="F63" s="16">
        <v>5</v>
      </c>
      <c r="G63" s="16">
        <v>22</v>
      </c>
      <c r="H63" s="13">
        <v>154</v>
      </c>
      <c r="I63" s="20">
        <v>1.4</v>
      </c>
      <c r="J63" s="29">
        <v>101.8</v>
      </c>
      <c r="K63" s="62">
        <v>88.1</v>
      </c>
      <c r="L63" s="20"/>
    </row>
    <row r="64" spans="1:12" ht="17.25" customHeight="1">
      <c r="A64" s="13"/>
      <c r="B64" s="157" t="s">
        <v>86</v>
      </c>
      <c r="C64" s="158"/>
      <c r="D64" s="13"/>
      <c r="E64" s="33">
        <f>E63+E61+E59+E58</f>
        <v>19.86</v>
      </c>
      <c r="F64" s="33">
        <f>F63+F61+F59+F58</f>
        <v>19.85</v>
      </c>
      <c r="G64" s="33">
        <f>G63+G61+G59+G58</f>
        <v>85.94999999999999</v>
      </c>
      <c r="H64" s="33">
        <f>H63+H61+H59+H58</f>
        <v>646.2</v>
      </c>
      <c r="I64" s="108">
        <f>I63+I60+I59+I52</f>
        <v>11.55</v>
      </c>
      <c r="J64" s="33">
        <f>J63+J61+J59+J58</f>
        <v>312.7</v>
      </c>
      <c r="K64" s="33">
        <f>K63+K61+K59+K58</f>
        <v>377.1</v>
      </c>
      <c r="L64" s="20"/>
    </row>
    <row r="65" spans="1:12" ht="17.25" customHeight="1">
      <c r="A65" s="14"/>
      <c r="B65" s="159" t="s">
        <v>89</v>
      </c>
      <c r="C65" s="160"/>
      <c r="D65" s="13"/>
      <c r="E65" s="33">
        <f>E16+E20+E45+E50+E62+E64</f>
        <v>76.54</v>
      </c>
      <c r="F65" s="33">
        <f>F16+F20+F45+F50+F62+F64</f>
        <v>82.37</v>
      </c>
      <c r="G65" s="33">
        <f>G16+G20+G45+G50+G62+G64</f>
        <v>331.33</v>
      </c>
      <c r="H65" s="33">
        <f>H16+H20+H45+H50+H62+H64</f>
        <v>2358.16</v>
      </c>
      <c r="I65" s="108">
        <f>I64+I50+I45+I20+I16</f>
        <v>52.69</v>
      </c>
      <c r="J65" s="33">
        <f>J16+J20+J45+J50+J62+J64</f>
        <v>861.52</v>
      </c>
      <c r="K65" s="33">
        <f>K16+K20+K45+K50+K62+K64</f>
        <v>1236.3400000000001</v>
      </c>
      <c r="L65" s="20"/>
    </row>
  </sheetData>
  <sheetProtection/>
  <mergeCells count="47">
    <mergeCell ref="L5:L10"/>
    <mergeCell ref="A6:A10"/>
    <mergeCell ref="B6:B10"/>
    <mergeCell ref="A3:A4"/>
    <mergeCell ref="B3:B4"/>
    <mergeCell ref="C3:C4"/>
    <mergeCell ref="E3:G3"/>
    <mergeCell ref="B16:C16"/>
    <mergeCell ref="B20:C20"/>
    <mergeCell ref="J3:K3"/>
    <mergeCell ref="I5:I10"/>
    <mergeCell ref="A11:A14"/>
    <mergeCell ref="B11:B14"/>
    <mergeCell ref="I11:I14"/>
    <mergeCell ref="L11:L14"/>
    <mergeCell ref="I21:I25"/>
    <mergeCell ref="L21:L25"/>
    <mergeCell ref="A22:A25"/>
    <mergeCell ref="B22:B25"/>
    <mergeCell ref="L34:L41"/>
    <mergeCell ref="A26:A33"/>
    <mergeCell ref="B26:B33"/>
    <mergeCell ref="I26:I33"/>
    <mergeCell ref="L26:L33"/>
    <mergeCell ref="B45:C45"/>
    <mergeCell ref="A34:A41"/>
    <mergeCell ref="B34:B41"/>
    <mergeCell ref="I34:I41"/>
    <mergeCell ref="A42:A43"/>
    <mergeCell ref="B42:B43"/>
    <mergeCell ref="I42:I43"/>
    <mergeCell ref="L42:L43"/>
    <mergeCell ref="A47:A48"/>
    <mergeCell ref="B47:B48"/>
    <mergeCell ref="I47:I48"/>
    <mergeCell ref="L47:L48"/>
    <mergeCell ref="I60:I61"/>
    <mergeCell ref="L60:L61"/>
    <mergeCell ref="A52:A58"/>
    <mergeCell ref="B52:B58"/>
    <mergeCell ref="I52:I58"/>
    <mergeCell ref="L52:L58"/>
    <mergeCell ref="B50:C50"/>
    <mergeCell ref="B64:C64"/>
    <mergeCell ref="B65:C65"/>
    <mergeCell ref="A60:A61"/>
    <mergeCell ref="B60:B6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60" zoomScaleNormal="70" zoomScalePageLayoutView="0" workbookViewId="0" topLeftCell="A4">
      <selection activeCell="J23" sqref="J23:K23"/>
    </sheetView>
  </sheetViews>
  <sheetFormatPr defaultColWidth="9.00390625" defaultRowHeight="12.75"/>
  <cols>
    <col min="1" max="1" width="11.375" style="0" customWidth="1"/>
    <col min="2" max="2" width="18.25390625" style="0" customWidth="1"/>
    <col min="3" max="3" width="24.125" style="0" customWidth="1"/>
    <col min="4" max="4" width="10.125" style="0" customWidth="1"/>
    <col min="5" max="5" width="10.25390625" style="0" customWidth="1"/>
    <col min="6" max="7" width="10.125" style="0" customWidth="1"/>
    <col min="8" max="8" width="10.00390625" style="0" customWidth="1"/>
    <col min="9" max="9" width="10.625" style="0" customWidth="1"/>
    <col min="10" max="10" width="10.125" style="0" customWidth="1"/>
  </cols>
  <sheetData>
    <row r="1" spans="1:8" ht="12.75">
      <c r="A1" s="1"/>
      <c r="B1" s="1"/>
      <c r="C1" s="2" t="s">
        <v>119</v>
      </c>
      <c r="D1" s="1"/>
      <c r="E1" s="1"/>
      <c r="F1" s="1"/>
      <c r="G1" s="1"/>
      <c r="H1" s="1"/>
    </row>
    <row r="2" spans="1:12" ht="38.25">
      <c r="A2" s="139" t="s">
        <v>1</v>
      </c>
      <c r="B2" s="139" t="s">
        <v>2</v>
      </c>
      <c r="C2" s="139" t="s">
        <v>3</v>
      </c>
      <c r="D2" s="26" t="s">
        <v>142</v>
      </c>
      <c r="E2" s="139" t="s">
        <v>5</v>
      </c>
      <c r="F2" s="139"/>
      <c r="G2" s="139"/>
      <c r="H2" s="26" t="s">
        <v>6</v>
      </c>
      <c r="I2" s="107" t="s">
        <v>7</v>
      </c>
      <c r="J2" s="164" t="s">
        <v>275</v>
      </c>
      <c r="K2" s="164"/>
      <c r="L2" s="49" t="s">
        <v>91</v>
      </c>
    </row>
    <row r="3" spans="1:12" ht="12.75">
      <c r="A3" s="139"/>
      <c r="B3" s="139"/>
      <c r="C3" s="139"/>
      <c r="D3" s="26" t="s">
        <v>8</v>
      </c>
      <c r="E3" s="26" t="s">
        <v>9</v>
      </c>
      <c r="F3" s="26" t="s">
        <v>10</v>
      </c>
      <c r="G3" s="26" t="s">
        <v>11</v>
      </c>
      <c r="H3" s="5" t="s">
        <v>12</v>
      </c>
      <c r="I3" s="22"/>
      <c r="J3" s="101" t="s">
        <v>261</v>
      </c>
      <c r="K3" s="101" t="s">
        <v>276</v>
      </c>
      <c r="L3" s="50"/>
    </row>
    <row r="4" spans="1:12" ht="12.75">
      <c r="A4" s="13"/>
      <c r="B4" s="4" t="s">
        <v>13</v>
      </c>
      <c r="C4" s="14"/>
      <c r="D4" s="14"/>
      <c r="E4" s="14"/>
      <c r="F4" s="14"/>
      <c r="G4" s="14"/>
      <c r="H4" s="14"/>
      <c r="I4" s="153">
        <v>5.03</v>
      </c>
      <c r="J4" s="20"/>
      <c r="K4" s="105"/>
      <c r="L4" s="153">
        <v>23</v>
      </c>
    </row>
    <row r="5" spans="1:12" ht="12.75">
      <c r="A5" s="175">
        <v>200</v>
      </c>
      <c r="B5" s="176" t="s">
        <v>161</v>
      </c>
      <c r="C5" s="14" t="s">
        <v>134</v>
      </c>
      <c r="D5" s="13">
        <v>42</v>
      </c>
      <c r="E5" s="18"/>
      <c r="F5" s="18"/>
      <c r="G5" s="18"/>
      <c r="H5" s="18"/>
      <c r="I5" s="154"/>
      <c r="J5" s="20"/>
      <c r="K5" s="105"/>
      <c r="L5" s="154"/>
    </row>
    <row r="6" spans="1:12" ht="12.75">
      <c r="A6" s="175"/>
      <c r="B6" s="176"/>
      <c r="C6" s="14" t="s">
        <v>123</v>
      </c>
      <c r="D6" s="13">
        <v>15</v>
      </c>
      <c r="E6" s="18"/>
      <c r="F6" s="18"/>
      <c r="G6" s="18"/>
      <c r="H6" s="18"/>
      <c r="I6" s="154"/>
      <c r="J6" s="20"/>
      <c r="K6" s="105"/>
      <c r="L6" s="154"/>
    </row>
    <row r="7" spans="1:12" ht="12.75">
      <c r="A7" s="175"/>
      <c r="B7" s="176"/>
      <c r="C7" s="14" t="s">
        <v>17</v>
      </c>
      <c r="D7" s="13">
        <v>3</v>
      </c>
      <c r="E7" s="14"/>
      <c r="F7" s="18"/>
      <c r="G7" s="18"/>
      <c r="H7" s="18"/>
      <c r="I7" s="154"/>
      <c r="J7" s="20"/>
      <c r="K7" s="105"/>
      <c r="L7" s="154"/>
    </row>
    <row r="8" spans="1:12" ht="12.75">
      <c r="A8" s="175"/>
      <c r="B8" s="176"/>
      <c r="C8" s="14" t="s">
        <v>28</v>
      </c>
      <c r="D8" s="13">
        <v>21</v>
      </c>
      <c r="E8" s="14"/>
      <c r="F8" s="18"/>
      <c r="G8" s="18"/>
      <c r="H8" s="18"/>
      <c r="I8" s="154"/>
      <c r="J8" s="20"/>
      <c r="K8" s="105"/>
      <c r="L8" s="154"/>
    </row>
    <row r="9" spans="1:12" ht="12.75">
      <c r="A9" s="175"/>
      <c r="B9" s="176"/>
      <c r="C9" s="14" t="s">
        <v>65</v>
      </c>
      <c r="D9" s="13">
        <v>27</v>
      </c>
      <c r="E9" s="14"/>
      <c r="F9" s="18"/>
      <c r="G9" s="18"/>
      <c r="H9" s="18"/>
      <c r="I9" s="154"/>
      <c r="J9" s="20"/>
      <c r="K9" s="105"/>
      <c r="L9" s="154"/>
    </row>
    <row r="10" spans="1:12" ht="12.75">
      <c r="A10" s="175"/>
      <c r="B10" s="176"/>
      <c r="C10" s="14"/>
      <c r="D10" s="13"/>
      <c r="E10" s="13">
        <v>11.72</v>
      </c>
      <c r="F10" s="13">
        <v>10.6</v>
      </c>
      <c r="G10" s="13">
        <v>32.9</v>
      </c>
      <c r="H10" s="13">
        <v>169.8</v>
      </c>
      <c r="I10" s="155"/>
      <c r="J10" s="20">
        <v>36.6</v>
      </c>
      <c r="K10" s="105">
        <v>14.2</v>
      </c>
      <c r="L10" s="155"/>
    </row>
    <row r="11" spans="1:12" ht="12.75">
      <c r="A11" s="175">
        <v>200</v>
      </c>
      <c r="B11" s="176" t="s">
        <v>20</v>
      </c>
      <c r="C11" s="11" t="s">
        <v>21</v>
      </c>
      <c r="D11" s="13">
        <v>1</v>
      </c>
      <c r="E11" s="13"/>
      <c r="F11" s="13"/>
      <c r="G11" s="13"/>
      <c r="H11" s="13"/>
      <c r="I11" s="177">
        <v>0</v>
      </c>
      <c r="J11" s="12"/>
      <c r="K11" s="105"/>
      <c r="L11" s="177">
        <v>136</v>
      </c>
    </row>
    <row r="12" spans="1:12" ht="12.75">
      <c r="A12" s="175"/>
      <c r="B12" s="176"/>
      <c r="C12" s="11" t="s">
        <v>22</v>
      </c>
      <c r="D12" s="13">
        <v>15</v>
      </c>
      <c r="E12" s="13">
        <v>0</v>
      </c>
      <c r="F12" s="13">
        <v>0</v>
      </c>
      <c r="G12" s="13">
        <v>15</v>
      </c>
      <c r="H12" s="13">
        <v>58</v>
      </c>
      <c r="I12" s="178"/>
      <c r="J12" s="29">
        <v>0</v>
      </c>
      <c r="K12" s="62">
        <v>1.6</v>
      </c>
      <c r="L12" s="178"/>
    </row>
    <row r="13" spans="1:12" ht="19.5" customHeight="1">
      <c r="A13" s="7" t="s">
        <v>23</v>
      </c>
      <c r="B13" s="8" t="s">
        <v>24</v>
      </c>
      <c r="C13" s="14" t="s">
        <v>25</v>
      </c>
      <c r="D13" s="13" t="s">
        <v>23</v>
      </c>
      <c r="E13" s="13">
        <v>3.9</v>
      </c>
      <c r="F13" s="13">
        <v>7.8</v>
      </c>
      <c r="G13" s="13">
        <v>24.9</v>
      </c>
      <c r="H13" s="13">
        <v>179.1</v>
      </c>
      <c r="I13" s="20">
        <v>0</v>
      </c>
      <c r="J13" s="120">
        <v>87.6</v>
      </c>
      <c r="K13" s="120">
        <v>215.3</v>
      </c>
      <c r="L13" s="21"/>
    </row>
    <row r="14" spans="1:12" ht="17.25" customHeight="1">
      <c r="A14" s="24"/>
      <c r="B14" s="157" t="s">
        <v>29</v>
      </c>
      <c r="C14" s="165"/>
      <c r="D14" s="13"/>
      <c r="E14" s="6">
        <f>SUM(E10:E13)</f>
        <v>15.620000000000001</v>
      </c>
      <c r="F14" s="6">
        <f>SUM(F10:F13)</f>
        <v>18.4</v>
      </c>
      <c r="G14" s="6">
        <f>SUM(G10:G13)</f>
        <v>72.8</v>
      </c>
      <c r="H14" s="19">
        <f>SUM(H10:H13)</f>
        <v>406.9</v>
      </c>
      <c r="I14" s="20">
        <f>I13+I11+I4</f>
        <v>5.03</v>
      </c>
      <c r="J14" s="6">
        <f>SUM(J10:J13)</f>
        <v>124.19999999999999</v>
      </c>
      <c r="K14" s="6">
        <f>SUM(K10:K13)</f>
        <v>231.10000000000002</v>
      </c>
      <c r="L14" s="20"/>
    </row>
    <row r="15" spans="1:12" ht="16.5" customHeight="1">
      <c r="A15" s="7"/>
      <c r="B15" s="5" t="s">
        <v>30</v>
      </c>
      <c r="C15" s="11"/>
      <c r="D15" s="13"/>
      <c r="E15" s="6"/>
      <c r="F15" s="6"/>
      <c r="G15" s="6"/>
      <c r="H15" s="6"/>
      <c r="I15" s="10"/>
      <c r="J15" s="106"/>
      <c r="K15" s="105"/>
      <c r="L15" s="15"/>
    </row>
    <row r="16" spans="1:12" ht="15.75" customHeight="1">
      <c r="A16" s="7">
        <v>200</v>
      </c>
      <c r="B16" s="8" t="s">
        <v>31</v>
      </c>
      <c r="C16" s="11" t="s">
        <v>32</v>
      </c>
      <c r="D16" s="13">
        <v>200</v>
      </c>
      <c r="E16" s="13">
        <v>1</v>
      </c>
      <c r="F16" s="13">
        <v>0</v>
      </c>
      <c r="G16" s="13">
        <v>23.4</v>
      </c>
      <c r="H16" s="13">
        <v>117</v>
      </c>
      <c r="I16" s="20">
        <v>4</v>
      </c>
      <c r="J16" s="62">
        <v>0.7</v>
      </c>
      <c r="K16" s="62">
        <v>26.9</v>
      </c>
      <c r="L16" s="20"/>
    </row>
    <row r="17" spans="1:12" ht="27" customHeight="1">
      <c r="A17" s="7">
        <v>200</v>
      </c>
      <c r="B17" s="8" t="s">
        <v>34</v>
      </c>
      <c r="C17" s="11" t="s">
        <v>35</v>
      </c>
      <c r="D17" s="13">
        <v>200</v>
      </c>
      <c r="E17" s="13">
        <v>1.6</v>
      </c>
      <c r="F17" s="13">
        <v>0</v>
      </c>
      <c r="G17" s="13">
        <v>16.8</v>
      </c>
      <c r="H17" s="25">
        <v>90</v>
      </c>
      <c r="I17" s="20">
        <v>54</v>
      </c>
      <c r="J17" s="62">
        <v>11.77</v>
      </c>
      <c r="K17" s="62">
        <v>27.63</v>
      </c>
      <c r="L17" s="15"/>
    </row>
    <row r="18" spans="1:12" ht="15" customHeight="1">
      <c r="A18" s="7"/>
      <c r="B18" s="157" t="s">
        <v>36</v>
      </c>
      <c r="C18" s="165"/>
      <c r="D18" s="13"/>
      <c r="E18" s="6">
        <f>E17+E16</f>
        <v>2.6</v>
      </c>
      <c r="F18" s="6">
        <v>0</v>
      </c>
      <c r="G18" s="6">
        <f>G16+G17</f>
        <v>40.2</v>
      </c>
      <c r="H18" s="6">
        <f>H16+H17</f>
        <v>207</v>
      </c>
      <c r="I18" s="21">
        <f>I17+I16</f>
        <v>58</v>
      </c>
      <c r="J18" s="6">
        <f>J16+J17</f>
        <v>12.469999999999999</v>
      </c>
      <c r="K18" s="6">
        <f>K16+K17</f>
        <v>54.53</v>
      </c>
      <c r="L18" s="15"/>
    </row>
    <row r="19" spans="1:12" ht="12.75" customHeight="1">
      <c r="A19" s="16"/>
      <c r="B19" s="17" t="s">
        <v>37</v>
      </c>
      <c r="C19" s="11"/>
      <c r="D19" s="13"/>
      <c r="E19" s="13"/>
      <c r="F19" s="13"/>
      <c r="G19" s="13"/>
      <c r="H19" s="13"/>
      <c r="I19" s="177">
        <v>12.4</v>
      </c>
      <c r="J19" s="12"/>
      <c r="K19" s="105"/>
      <c r="L19" s="177">
        <v>20</v>
      </c>
    </row>
    <row r="20" spans="1:12" ht="12.75">
      <c r="A20" s="179">
        <v>70</v>
      </c>
      <c r="B20" s="176" t="s">
        <v>38</v>
      </c>
      <c r="C20" s="11" t="s">
        <v>39</v>
      </c>
      <c r="D20" s="13">
        <v>33</v>
      </c>
      <c r="E20" s="18"/>
      <c r="F20" s="18"/>
      <c r="G20" s="18"/>
      <c r="H20" s="13"/>
      <c r="I20" s="138"/>
      <c r="J20" s="12"/>
      <c r="K20" s="105"/>
      <c r="L20" s="138"/>
    </row>
    <row r="21" spans="1:12" ht="12.75">
      <c r="A21" s="179"/>
      <c r="B21" s="176"/>
      <c r="C21" s="11" t="s">
        <v>40</v>
      </c>
      <c r="D21" s="13">
        <v>9</v>
      </c>
      <c r="E21" s="18"/>
      <c r="F21" s="18"/>
      <c r="G21" s="18"/>
      <c r="H21" s="13"/>
      <c r="I21" s="138"/>
      <c r="J21" s="12"/>
      <c r="K21" s="105"/>
      <c r="L21" s="138"/>
    </row>
    <row r="22" spans="1:12" ht="12.75">
      <c r="A22" s="179"/>
      <c r="B22" s="176"/>
      <c r="C22" s="11" t="s">
        <v>41</v>
      </c>
      <c r="D22" s="13">
        <v>9</v>
      </c>
      <c r="E22" s="18"/>
      <c r="F22" s="18"/>
      <c r="G22" s="18"/>
      <c r="H22" s="18"/>
      <c r="I22" s="138"/>
      <c r="J22" s="12"/>
      <c r="K22" s="105"/>
      <c r="L22" s="138"/>
    </row>
    <row r="23" spans="1:12" ht="12.75">
      <c r="A23" s="179"/>
      <c r="B23" s="176"/>
      <c r="C23" s="11" t="s">
        <v>42</v>
      </c>
      <c r="D23" s="13">
        <v>26</v>
      </c>
      <c r="E23" s="13">
        <v>0.96</v>
      </c>
      <c r="F23" s="13">
        <v>2.87</v>
      </c>
      <c r="G23" s="13">
        <v>2.31</v>
      </c>
      <c r="H23" s="13">
        <v>39.9</v>
      </c>
      <c r="I23" s="178"/>
      <c r="J23" s="29">
        <v>2.6</v>
      </c>
      <c r="K23" s="62">
        <v>4.99</v>
      </c>
      <c r="L23" s="178"/>
    </row>
    <row r="24" spans="1:12" ht="12.75">
      <c r="A24" s="175" t="s">
        <v>43</v>
      </c>
      <c r="B24" s="176" t="s">
        <v>162</v>
      </c>
      <c r="C24" s="14" t="s">
        <v>45</v>
      </c>
      <c r="D24" s="13">
        <v>52</v>
      </c>
      <c r="E24" s="13"/>
      <c r="F24" s="13"/>
      <c r="G24" s="13"/>
      <c r="H24" s="13"/>
      <c r="I24" s="153">
        <v>4.38</v>
      </c>
      <c r="J24" s="20"/>
      <c r="K24" s="105"/>
      <c r="L24" s="153">
        <v>57</v>
      </c>
    </row>
    <row r="25" spans="1:12" ht="12.75">
      <c r="A25" s="175"/>
      <c r="B25" s="176"/>
      <c r="C25" s="14" t="s">
        <v>152</v>
      </c>
      <c r="D25" s="13">
        <v>50</v>
      </c>
      <c r="E25" s="13"/>
      <c r="F25" s="13"/>
      <c r="G25" s="13"/>
      <c r="H25" s="13"/>
      <c r="I25" s="154"/>
      <c r="J25" s="20"/>
      <c r="K25" s="105"/>
      <c r="L25" s="154"/>
    </row>
    <row r="26" spans="1:12" ht="12.75">
      <c r="A26" s="175"/>
      <c r="B26" s="176"/>
      <c r="C26" s="14" t="s">
        <v>100</v>
      </c>
      <c r="D26" s="13">
        <v>25</v>
      </c>
      <c r="E26" s="13"/>
      <c r="F26" s="13"/>
      <c r="G26" s="13"/>
      <c r="H26" s="13"/>
      <c r="I26" s="154"/>
      <c r="J26" s="20"/>
      <c r="K26" s="105"/>
      <c r="L26" s="154"/>
    </row>
    <row r="27" spans="1:12" ht="12.75">
      <c r="A27" s="175"/>
      <c r="B27" s="176"/>
      <c r="C27" s="14" t="s">
        <v>47</v>
      </c>
      <c r="D27" s="13">
        <v>27</v>
      </c>
      <c r="E27" s="13"/>
      <c r="F27" s="13"/>
      <c r="G27" s="13"/>
      <c r="H27" s="13"/>
      <c r="I27" s="154"/>
      <c r="J27" s="20"/>
      <c r="K27" s="105"/>
      <c r="L27" s="154"/>
    </row>
    <row r="28" spans="1:12" ht="12.75">
      <c r="A28" s="175"/>
      <c r="B28" s="176"/>
      <c r="C28" s="14" t="s">
        <v>49</v>
      </c>
      <c r="D28" s="13">
        <v>12</v>
      </c>
      <c r="E28" s="13"/>
      <c r="F28" s="13"/>
      <c r="G28" s="13"/>
      <c r="H28" s="13"/>
      <c r="I28" s="154"/>
      <c r="J28" s="20"/>
      <c r="K28" s="105"/>
      <c r="L28" s="154"/>
    </row>
    <row r="29" spans="1:12" ht="12.75">
      <c r="A29" s="175"/>
      <c r="B29" s="176"/>
      <c r="C29" s="14" t="s">
        <v>48</v>
      </c>
      <c r="D29" s="13">
        <v>13</v>
      </c>
      <c r="E29" s="13"/>
      <c r="F29" s="13"/>
      <c r="G29" s="13"/>
      <c r="H29" s="13"/>
      <c r="I29" s="154"/>
      <c r="J29" s="20"/>
      <c r="K29" s="105"/>
      <c r="L29" s="154"/>
    </row>
    <row r="30" spans="1:12" ht="12.75">
      <c r="A30" s="175"/>
      <c r="B30" s="176"/>
      <c r="C30" s="14" t="s">
        <v>95</v>
      </c>
      <c r="D30" s="13">
        <v>5</v>
      </c>
      <c r="E30" s="13"/>
      <c r="F30" s="13"/>
      <c r="G30" s="13"/>
      <c r="H30" s="13"/>
      <c r="I30" s="154"/>
      <c r="J30" s="20"/>
      <c r="K30" s="105"/>
      <c r="L30" s="154"/>
    </row>
    <row r="31" spans="1:12" ht="12.75">
      <c r="A31" s="175"/>
      <c r="B31" s="176"/>
      <c r="C31" s="14" t="s">
        <v>52</v>
      </c>
      <c r="D31" s="13">
        <v>10</v>
      </c>
      <c r="E31" s="13"/>
      <c r="F31" s="13"/>
      <c r="G31" s="13"/>
      <c r="H31" s="13"/>
      <c r="I31" s="154"/>
      <c r="J31" s="20"/>
      <c r="K31" s="105"/>
      <c r="L31" s="154"/>
    </row>
    <row r="32" spans="1:12" ht="12.75">
      <c r="A32" s="175"/>
      <c r="B32" s="176"/>
      <c r="C32" s="14" t="s">
        <v>22</v>
      </c>
      <c r="D32" s="13">
        <v>3</v>
      </c>
      <c r="E32" s="13"/>
      <c r="F32" s="13"/>
      <c r="G32" s="13"/>
      <c r="H32" s="13"/>
      <c r="I32" s="154"/>
      <c r="J32" s="20"/>
      <c r="K32" s="105"/>
      <c r="L32" s="154"/>
    </row>
    <row r="33" spans="1:12" ht="12.75">
      <c r="A33" s="175"/>
      <c r="B33" s="176"/>
      <c r="C33" s="14" t="s">
        <v>163</v>
      </c>
      <c r="D33" s="13">
        <v>8</v>
      </c>
      <c r="E33" s="13">
        <v>10.1</v>
      </c>
      <c r="F33" s="13">
        <v>8.6</v>
      </c>
      <c r="G33" s="13">
        <v>13.4</v>
      </c>
      <c r="H33" s="13">
        <v>162.6</v>
      </c>
      <c r="I33" s="155"/>
      <c r="J33" s="20">
        <v>0.36</v>
      </c>
      <c r="K33" s="105">
        <v>0.01</v>
      </c>
      <c r="L33" s="155"/>
    </row>
    <row r="34" spans="1:12" ht="12.75">
      <c r="A34" s="175">
        <v>250</v>
      </c>
      <c r="B34" s="176" t="s">
        <v>164</v>
      </c>
      <c r="C34" s="14" t="s">
        <v>165</v>
      </c>
      <c r="D34" s="13">
        <v>160</v>
      </c>
      <c r="E34" s="13"/>
      <c r="F34" s="13"/>
      <c r="G34" s="13"/>
      <c r="H34" s="13"/>
      <c r="I34" s="153">
        <v>1.04</v>
      </c>
      <c r="J34" s="20"/>
      <c r="K34" s="105"/>
      <c r="L34" s="153">
        <v>492</v>
      </c>
    </row>
    <row r="35" spans="1:12" ht="12.75">
      <c r="A35" s="175"/>
      <c r="B35" s="176"/>
      <c r="C35" s="14" t="s">
        <v>95</v>
      </c>
      <c r="D35" s="13">
        <v>13</v>
      </c>
      <c r="E35" s="13"/>
      <c r="F35" s="13"/>
      <c r="G35" s="13"/>
      <c r="H35" s="13"/>
      <c r="I35" s="154"/>
      <c r="J35" s="20"/>
      <c r="K35" s="105"/>
      <c r="L35" s="154"/>
    </row>
    <row r="36" spans="1:12" ht="12.75">
      <c r="A36" s="175"/>
      <c r="B36" s="176"/>
      <c r="C36" s="14" t="s">
        <v>49</v>
      </c>
      <c r="D36" s="13">
        <v>15</v>
      </c>
      <c r="E36" s="13"/>
      <c r="F36" s="13"/>
      <c r="G36" s="13"/>
      <c r="H36" s="13"/>
      <c r="I36" s="154"/>
      <c r="J36" s="20"/>
      <c r="K36" s="105"/>
      <c r="L36" s="154"/>
    </row>
    <row r="37" spans="1:12" ht="12.75">
      <c r="A37" s="175"/>
      <c r="B37" s="176"/>
      <c r="C37" s="14" t="s">
        <v>48</v>
      </c>
      <c r="D37" s="13">
        <v>17</v>
      </c>
      <c r="E37" s="13"/>
      <c r="F37" s="13"/>
      <c r="G37" s="13"/>
      <c r="H37" s="13"/>
      <c r="I37" s="154"/>
      <c r="J37" s="20"/>
      <c r="K37" s="105"/>
      <c r="L37" s="154"/>
    </row>
    <row r="38" spans="1:12" ht="12.75">
      <c r="A38" s="175"/>
      <c r="B38" s="176"/>
      <c r="C38" s="14" t="s">
        <v>80</v>
      </c>
      <c r="D38" s="13">
        <v>8</v>
      </c>
      <c r="E38" s="13"/>
      <c r="F38" s="13"/>
      <c r="G38" s="13"/>
      <c r="H38" s="13"/>
      <c r="I38" s="154"/>
      <c r="J38" s="20"/>
      <c r="K38" s="105"/>
      <c r="L38" s="154"/>
    </row>
    <row r="39" spans="1:12" ht="12.75">
      <c r="A39" s="175"/>
      <c r="B39" s="176"/>
      <c r="C39" s="14" t="s">
        <v>81</v>
      </c>
      <c r="D39" s="13">
        <v>42</v>
      </c>
      <c r="E39" s="13">
        <v>14.77</v>
      </c>
      <c r="F39" s="13">
        <v>23.4</v>
      </c>
      <c r="G39" s="13">
        <v>35.64</v>
      </c>
      <c r="H39" s="13">
        <v>415.79</v>
      </c>
      <c r="I39" s="155"/>
      <c r="J39" s="20">
        <v>2.55</v>
      </c>
      <c r="K39" s="105">
        <v>1</v>
      </c>
      <c r="L39" s="155"/>
    </row>
    <row r="40" spans="1:12" ht="24" customHeight="1">
      <c r="A40" s="16">
        <v>88</v>
      </c>
      <c r="B40" s="8" t="s">
        <v>108</v>
      </c>
      <c r="C40" s="14" t="s">
        <v>109</v>
      </c>
      <c r="D40" s="13">
        <v>88</v>
      </c>
      <c r="E40" s="13">
        <v>5.32</v>
      </c>
      <c r="F40" s="13">
        <v>0.63</v>
      </c>
      <c r="G40" s="13">
        <v>34.86</v>
      </c>
      <c r="H40" s="13">
        <v>158.2</v>
      </c>
      <c r="I40" s="20">
        <v>0</v>
      </c>
      <c r="J40" s="120">
        <v>0</v>
      </c>
      <c r="K40" s="120">
        <v>312.6</v>
      </c>
      <c r="L40" s="20"/>
    </row>
    <row r="41" spans="1:12" ht="12.75">
      <c r="A41" s="179">
        <v>200</v>
      </c>
      <c r="B41" s="176" t="s">
        <v>135</v>
      </c>
      <c r="C41" s="14" t="s">
        <v>68</v>
      </c>
      <c r="D41" s="13">
        <v>20</v>
      </c>
      <c r="E41" s="13"/>
      <c r="F41" s="13"/>
      <c r="G41" s="13"/>
      <c r="H41" s="13"/>
      <c r="I41" s="153">
        <v>0.1</v>
      </c>
      <c r="J41" s="20"/>
      <c r="K41" s="105"/>
      <c r="L41" s="153">
        <v>250</v>
      </c>
    </row>
    <row r="42" spans="1:12" ht="12.75">
      <c r="A42" s="179"/>
      <c r="B42" s="176"/>
      <c r="C42" s="11" t="s">
        <v>22</v>
      </c>
      <c r="D42" s="9">
        <v>15</v>
      </c>
      <c r="E42" s="9"/>
      <c r="F42" s="9"/>
      <c r="G42" s="9"/>
      <c r="H42" s="9"/>
      <c r="I42" s="154"/>
      <c r="J42" s="20"/>
      <c r="K42" s="105"/>
      <c r="L42" s="154"/>
    </row>
    <row r="43" spans="1:12" ht="12.75">
      <c r="A43" s="179"/>
      <c r="B43" s="176"/>
      <c r="C43" s="11"/>
      <c r="D43" s="9"/>
      <c r="E43" s="9">
        <v>0.6</v>
      </c>
      <c r="F43" s="9">
        <v>0</v>
      </c>
      <c r="G43" s="25">
        <v>13.4</v>
      </c>
      <c r="H43" s="9">
        <v>124</v>
      </c>
      <c r="I43" s="155"/>
      <c r="J43" s="120">
        <v>198.7</v>
      </c>
      <c r="K43" s="120">
        <v>172.6</v>
      </c>
      <c r="L43" s="155"/>
    </row>
    <row r="44" spans="1:12" ht="12.75">
      <c r="A44" s="34"/>
      <c r="B44" s="157" t="s">
        <v>71</v>
      </c>
      <c r="C44" s="165"/>
      <c r="D44" s="13"/>
      <c r="E44" s="6">
        <f>SUM(E23:E43)</f>
        <v>31.75</v>
      </c>
      <c r="F44" s="6">
        <f>SUM(F23:F43)</f>
        <v>35.5</v>
      </c>
      <c r="G44" s="6">
        <f>SUM(G23:G43)</f>
        <v>99.61000000000001</v>
      </c>
      <c r="H44" s="6">
        <f>SUM(H23:H43)</f>
        <v>900.49</v>
      </c>
      <c r="I44" s="20">
        <f>I41+I40+I24+I19</f>
        <v>16.88</v>
      </c>
      <c r="J44" s="6">
        <f>SUM(J23:J43)</f>
        <v>204.20999999999998</v>
      </c>
      <c r="K44" s="6">
        <f>SUM(K23:K43)</f>
        <v>491.20000000000005</v>
      </c>
      <c r="L44" s="20"/>
    </row>
    <row r="45" spans="1:12" ht="12.75">
      <c r="A45" s="8"/>
      <c r="B45" s="17" t="s">
        <v>72</v>
      </c>
      <c r="C45" s="11"/>
      <c r="D45" s="13"/>
      <c r="E45" s="13"/>
      <c r="F45" s="13"/>
      <c r="G45" s="13"/>
      <c r="H45" s="6"/>
      <c r="I45" s="20"/>
      <c r="J45" s="20"/>
      <c r="K45" s="105"/>
      <c r="L45" s="20"/>
    </row>
    <row r="46" spans="1:12" ht="12.75">
      <c r="A46" s="9">
        <v>200</v>
      </c>
      <c r="B46" s="11" t="s">
        <v>73</v>
      </c>
      <c r="C46" s="11" t="s">
        <v>65</v>
      </c>
      <c r="D46" s="9">
        <v>200</v>
      </c>
      <c r="E46" s="31">
        <v>5.6</v>
      </c>
      <c r="F46" s="31">
        <v>6.2</v>
      </c>
      <c r="G46" s="31">
        <v>9.4</v>
      </c>
      <c r="H46" s="31">
        <v>116</v>
      </c>
      <c r="I46" s="21"/>
      <c r="J46" s="123">
        <v>78.69</v>
      </c>
      <c r="K46" s="111">
        <v>5.8</v>
      </c>
      <c r="L46" s="21"/>
    </row>
    <row r="47" spans="1:12" ht="15.75" customHeight="1">
      <c r="A47" s="7">
        <v>45</v>
      </c>
      <c r="B47" s="8" t="s">
        <v>74</v>
      </c>
      <c r="C47" s="11" t="s">
        <v>75</v>
      </c>
      <c r="D47" s="13">
        <v>45</v>
      </c>
      <c r="E47" s="13">
        <v>1.2</v>
      </c>
      <c r="F47" s="13">
        <v>1.1</v>
      </c>
      <c r="G47" s="13">
        <v>11.74</v>
      </c>
      <c r="H47" s="13">
        <v>104.16</v>
      </c>
      <c r="I47" s="20">
        <v>0</v>
      </c>
      <c r="J47" s="111">
        <v>14.6</v>
      </c>
      <c r="K47" s="111">
        <v>22.5</v>
      </c>
      <c r="L47" s="20"/>
    </row>
    <row r="48" spans="1:12" ht="17.25" customHeight="1">
      <c r="A48" s="7"/>
      <c r="B48" s="157" t="s">
        <v>76</v>
      </c>
      <c r="C48" s="165"/>
      <c r="D48" s="13"/>
      <c r="E48" s="6">
        <f>SUM(E46:E47)</f>
        <v>6.8</v>
      </c>
      <c r="F48" s="6">
        <f>SUM(F46:F47)</f>
        <v>7.300000000000001</v>
      </c>
      <c r="G48" s="6">
        <f>SUM(G46:G47)</f>
        <v>21.14</v>
      </c>
      <c r="H48" s="6">
        <f>SUM(H46:H47)</f>
        <v>220.16</v>
      </c>
      <c r="I48" s="20">
        <f>I47</f>
        <v>0</v>
      </c>
      <c r="J48" s="6">
        <f>SUM(J46:J47)</f>
        <v>93.28999999999999</v>
      </c>
      <c r="K48" s="6">
        <f>SUM(K46:K47)</f>
        <v>28.3</v>
      </c>
      <c r="L48" s="20"/>
    </row>
    <row r="49" spans="1:12" ht="12.75">
      <c r="A49" s="24"/>
      <c r="B49" s="17" t="s">
        <v>77</v>
      </c>
      <c r="C49" s="14"/>
      <c r="D49" s="13"/>
      <c r="E49" s="13"/>
      <c r="F49" s="13"/>
      <c r="G49" s="13"/>
      <c r="H49" s="6"/>
      <c r="I49" s="20"/>
      <c r="J49" s="20"/>
      <c r="K49" s="105"/>
      <c r="L49" s="20"/>
    </row>
    <row r="50" spans="1:12" ht="12.75">
      <c r="A50" s="179" t="s">
        <v>227</v>
      </c>
      <c r="B50" s="149" t="s">
        <v>166</v>
      </c>
      <c r="C50" s="14" t="s">
        <v>103</v>
      </c>
      <c r="D50" s="13">
        <v>100</v>
      </c>
      <c r="E50" s="13"/>
      <c r="F50" s="13"/>
      <c r="G50" s="13"/>
      <c r="H50" s="13"/>
      <c r="I50" s="153">
        <v>9.93</v>
      </c>
      <c r="J50" s="20"/>
      <c r="K50" s="105"/>
      <c r="L50" s="153">
        <v>59</v>
      </c>
    </row>
    <row r="51" spans="1:12" ht="12.75">
      <c r="A51" s="179"/>
      <c r="B51" s="149"/>
      <c r="C51" s="14" t="s">
        <v>47</v>
      </c>
      <c r="D51" s="13">
        <v>98.6</v>
      </c>
      <c r="E51" s="13"/>
      <c r="F51" s="13"/>
      <c r="G51" s="13"/>
      <c r="H51" s="13"/>
      <c r="I51" s="154"/>
      <c r="J51" s="20"/>
      <c r="K51" s="105"/>
      <c r="L51" s="154"/>
    </row>
    <row r="52" spans="1:12" ht="12.75">
      <c r="A52" s="179"/>
      <c r="B52" s="149"/>
      <c r="C52" s="14" t="s">
        <v>100</v>
      </c>
      <c r="D52" s="13">
        <v>54</v>
      </c>
      <c r="E52" s="13"/>
      <c r="F52" s="13"/>
      <c r="G52" s="13"/>
      <c r="H52" s="13"/>
      <c r="I52" s="154"/>
      <c r="J52" s="20"/>
      <c r="K52" s="105"/>
      <c r="L52" s="154"/>
    </row>
    <row r="53" spans="1:12" ht="12.75">
      <c r="A53" s="179"/>
      <c r="B53" s="149"/>
      <c r="C53" s="14" t="s">
        <v>48</v>
      </c>
      <c r="D53" s="13">
        <v>51</v>
      </c>
      <c r="E53" s="13"/>
      <c r="F53" s="13"/>
      <c r="G53" s="13"/>
      <c r="H53" s="13"/>
      <c r="I53" s="154"/>
      <c r="J53" s="20"/>
      <c r="K53" s="105"/>
      <c r="L53" s="154"/>
    </row>
    <row r="54" spans="1:12" ht="12.75">
      <c r="A54" s="179"/>
      <c r="B54" s="149"/>
      <c r="C54" s="14" t="s">
        <v>49</v>
      </c>
      <c r="D54" s="16">
        <v>26</v>
      </c>
      <c r="E54" s="13"/>
      <c r="F54" s="13"/>
      <c r="G54" s="13"/>
      <c r="H54" s="13"/>
      <c r="I54" s="154"/>
      <c r="J54" s="20"/>
      <c r="K54" s="105"/>
      <c r="L54" s="154"/>
    </row>
    <row r="55" spans="1:12" ht="12.75">
      <c r="A55" s="179"/>
      <c r="B55" s="149"/>
      <c r="C55" s="14" t="s">
        <v>95</v>
      </c>
      <c r="D55" s="13">
        <v>5</v>
      </c>
      <c r="E55" s="13"/>
      <c r="F55" s="13"/>
      <c r="G55" s="13"/>
      <c r="H55" s="13"/>
      <c r="I55" s="154"/>
      <c r="J55" s="20"/>
      <c r="K55" s="105"/>
      <c r="L55" s="154"/>
    </row>
    <row r="56" spans="1:12" ht="12.75">
      <c r="A56" s="179"/>
      <c r="B56" s="149"/>
      <c r="C56" s="14"/>
      <c r="D56" s="13"/>
      <c r="E56" s="13">
        <v>11.9</v>
      </c>
      <c r="F56" s="13">
        <v>8.71</v>
      </c>
      <c r="G56" s="13">
        <v>18.32</v>
      </c>
      <c r="H56" s="13">
        <v>209.16</v>
      </c>
      <c r="I56" s="155"/>
      <c r="J56" s="20">
        <v>29.35</v>
      </c>
      <c r="K56" s="105">
        <v>14.3</v>
      </c>
      <c r="L56" s="155"/>
    </row>
    <row r="57" spans="1:12" ht="21.75" customHeight="1">
      <c r="A57" s="7">
        <v>50</v>
      </c>
      <c r="B57" s="8" t="s">
        <v>277</v>
      </c>
      <c r="C57" s="11" t="s">
        <v>278</v>
      </c>
      <c r="D57" s="13">
        <v>50</v>
      </c>
      <c r="E57" s="13">
        <v>3.8</v>
      </c>
      <c r="F57" s="13">
        <v>0.45</v>
      </c>
      <c r="G57" s="25">
        <v>22.05</v>
      </c>
      <c r="H57" s="13">
        <v>113</v>
      </c>
      <c r="I57" s="12">
        <v>0</v>
      </c>
      <c r="J57" s="120">
        <v>148.6</v>
      </c>
      <c r="K57" s="120">
        <v>211.6</v>
      </c>
      <c r="L57" s="20"/>
    </row>
    <row r="58" spans="1:12" ht="12.75">
      <c r="A58" s="179">
        <v>200</v>
      </c>
      <c r="B58" s="176" t="s">
        <v>111</v>
      </c>
      <c r="C58" s="11" t="s">
        <v>85</v>
      </c>
      <c r="D58" s="13">
        <v>1</v>
      </c>
      <c r="E58" s="13"/>
      <c r="F58" s="13"/>
      <c r="G58" s="13"/>
      <c r="H58" s="13"/>
      <c r="I58" s="153">
        <v>2.03</v>
      </c>
      <c r="J58" s="20"/>
      <c r="K58" s="105"/>
      <c r="L58" s="153">
        <v>137</v>
      </c>
    </row>
    <row r="59" spans="1:12" ht="12.75">
      <c r="A59" s="179"/>
      <c r="B59" s="176"/>
      <c r="C59" s="11" t="s">
        <v>22</v>
      </c>
      <c r="D59" s="13">
        <v>15</v>
      </c>
      <c r="E59" s="13"/>
      <c r="F59" s="13"/>
      <c r="G59" s="13"/>
      <c r="H59" s="13"/>
      <c r="I59" s="154"/>
      <c r="J59" s="20"/>
      <c r="K59" s="105"/>
      <c r="L59" s="154"/>
    </row>
    <row r="60" spans="1:12" ht="12.75">
      <c r="A60" s="179"/>
      <c r="B60" s="176"/>
      <c r="C60" s="11" t="s">
        <v>112</v>
      </c>
      <c r="D60" s="13">
        <v>7</v>
      </c>
      <c r="E60" s="13">
        <v>0.3</v>
      </c>
      <c r="F60" s="13">
        <v>0</v>
      </c>
      <c r="G60" s="13">
        <v>15.2</v>
      </c>
      <c r="H60" s="13">
        <v>60</v>
      </c>
      <c r="I60" s="154"/>
      <c r="J60" s="20">
        <v>0</v>
      </c>
      <c r="K60" s="105">
        <v>0</v>
      </c>
      <c r="L60" s="154"/>
    </row>
    <row r="61" spans="1:12" ht="15" customHeight="1">
      <c r="A61" s="24"/>
      <c r="B61" s="17" t="s">
        <v>87</v>
      </c>
      <c r="C61" s="14"/>
      <c r="D61" s="13"/>
      <c r="E61" s="13"/>
      <c r="F61" s="13"/>
      <c r="G61" s="13"/>
      <c r="H61" s="18"/>
      <c r="I61" s="20"/>
      <c r="J61" s="20"/>
      <c r="K61" s="105"/>
      <c r="L61" s="20"/>
    </row>
    <row r="62" spans="1:12" ht="12.75">
      <c r="A62" s="13">
        <v>200</v>
      </c>
      <c r="B62" s="11" t="s">
        <v>88</v>
      </c>
      <c r="C62" s="11" t="s">
        <v>167</v>
      </c>
      <c r="D62" s="13">
        <v>200</v>
      </c>
      <c r="E62" s="16">
        <v>5.6</v>
      </c>
      <c r="F62" s="16">
        <v>5</v>
      </c>
      <c r="G62" s="16">
        <v>22</v>
      </c>
      <c r="H62" s="13">
        <v>154</v>
      </c>
      <c r="I62" s="20">
        <v>1.4</v>
      </c>
      <c r="J62" s="29">
        <v>101.8</v>
      </c>
      <c r="K62" s="62">
        <v>88.1</v>
      </c>
      <c r="L62" s="20"/>
    </row>
    <row r="63" spans="2:12" ht="16.5" customHeight="1">
      <c r="B63" s="137" t="s">
        <v>86</v>
      </c>
      <c r="C63" s="158"/>
      <c r="D63" s="13"/>
      <c r="E63" s="33">
        <f>E56+E57+E60+E62</f>
        <v>21.6</v>
      </c>
      <c r="F63" s="33">
        <f>F56+F57+F60+F62</f>
        <v>14.16</v>
      </c>
      <c r="G63" s="33">
        <f>G56+G57+G60+G62</f>
        <v>77.57000000000001</v>
      </c>
      <c r="H63" s="33">
        <f>H56+H57+H60+H62</f>
        <v>536.16</v>
      </c>
      <c r="I63" s="20">
        <f>I62+I58+I57+I50</f>
        <v>13.36</v>
      </c>
      <c r="J63" s="33">
        <f>J56+J57+J60+J62</f>
        <v>279.75</v>
      </c>
      <c r="K63" s="33">
        <f>K56+K57+K60+K62</f>
        <v>314</v>
      </c>
      <c r="L63" s="20"/>
    </row>
    <row r="64" spans="1:12" ht="12.75">
      <c r="A64" s="14"/>
      <c r="B64" s="5" t="s">
        <v>89</v>
      </c>
      <c r="C64" s="14"/>
      <c r="D64" s="13"/>
      <c r="E64" s="19">
        <f aca="true" t="shared" si="0" ref="E64:K64">E63+E48+E44+E18+E14</f>
        <v>78.37</v>
      </c>
      <c r="F64" s="19">
        <f t="shared" si="0"/>
        <v>75.36</v>
      </c>
      <c r="G64" s="19">
        <f t="shared" si="0"/>
        <v>311.32000000000005</v>
      </c>
      <c r="H64" s="19">
        <f t="shared" si="0"/>
        <v>2270.71</v>
      </c>
      <c r="I64" s="107">
        <f t="shared" si="0"/>
        <v>93.27</v>
      </c>
      <c r="J64" s="19">
        <f t="shared" si="0"/>
        <v>713.9200000000001</v>
      </c>
      <c r="K64" s="19">
        <f t="shared" si="0"/>
        <v>1119.13</v>
      </c>
      <c r="L64" s="22"/>
    </row>
  </sheetData>
  <sheetProtection/>
  <mergeCells count="42">
    <mergeCell ref="I4:I10"/>
    <mergeCell ref="A5:A10"/>
    <mergeCell ref="B5:B10"/>
    <mergeCell ref="A2:A3"/>
    <mergeCell ref="B2:B3"/>
    <mergeCell ref="C2:C3"/>
    <mergeCell ref="E2:G2"/>
    <mergeCell ref="I19:I23"/>
    <mergeCell ref="A20:A23"/>
    <mergeCell ref="B20:B23"/>
    <mergeCell ref="I11:I12"/>
    <mergeCell ref="A11:A12"/>
    <mergeCell ref="B11:B12"/>
    <mergeCell ref="A34:A39"/>
    <mergeCell ref="B34:B39"/>
    <mergeCell ref="I34:I39"/>
    <mergeCell ref="A24:A33"/>
    <mergeCell ref="B24:B33"/>
    <mergeCell ref="I24:I33"/>
    <mergeCell ref="L24:L33"/>
    <mergeCell ref="L34:L39"/>
    <mergeCell ref="A58:A60"/>
    <mergeCell ref="B58:B60"/>
    <mergeCell ref="I58:I60"/>
    <mergeCell ref="A50:A56"/>
    <mergeCell ref="B50:B56"/>
    <mergeCell ref="I50:I56"/>
    <mergeCell ref="A41:A43"/>
    <mergeCell ref="B41:B43"/>
    <mergeCell ref="J2:K2"/>
    <mergeCell ref="L4:L10"/>
    <mergeCell ref="L11:L12"/>
    <mergeCell ref="L19:L23"/>
    <mergeCell ref="B14:C14"/>
    <mergeCell ref="B18:C18"/>
    <mergeCell ref="B44:C44"/>
    <mergeCell ref="B48:C48"/>
    <mergeCell ref="B63:C63"/>
    <mergeCell ref="L41:L43"/>
    <mergeCell ref="L50:L56"/>
    <mergeCell ref="L58:L60"/>
    <mergeCell ref="I41:I4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60" zoomScaleNormal="70" zoomScalePageLayoutView="0" workbookViewId="0" topLeftCell="A16">
      <selection activeCell="J57" sqref="J57"/>
    </sheetView>
  </sheetViews>
  <sheetFormatPr defaultColWidth="9.00390625" defaultRowHeight="12.75"/>
  <cols>
    <col min="1" max="1" width="11.875" style="0" customWidth="1"/>
    <col min="2" max="2" width="19.375" style="0" customWidth="1"/>
    <col min="3" max="3" width="18.625" style="0" customWidth="1"/>
    <col min="4" max="5" width="10.25390625" style="0" customWidth="1"/>
    <col min="6" max="6" width="10.125" style="0" customWidth="1"/>
    <col min="7" max="7" width="10.00390625" style="0" customWidth="1"/>
    <col min="8" max="8" width="10.75390625" style="0" customWidth="1"/>
    <col min="9" max="9" width="11.625" style="109" customWidth="1"/>
    <col min="10" max="10" width="11.00390625" style="109" customWidth="1"/>
    <col min="11" max="12" width="9.125" style="109" customWidth="1"/>
  </cols>
  <sheetData>
    <row r="1" spans="1:3" ht="12.75">
      <c r="A1" s="188" t="s">
        <v>239</v>
      </c>
      <c r="B1" s="188"/>
      <c r="C1" s="188"/>
    </row>
    <row r="2" spans="1:12" ht="38.25">
      <c r="A2" s="150" t="s">
        <v>1</v>
      </c>
      <c r="B2" s="150" t="s">
        <v>2</v>
      </c>
      <c r="C2" s="150" t="s">
        <v>3</v>
      </c>
      <c r="D2" s="3" t="s">
        <v>4</v>
      </c>
      <c r="E2" s="150" t="s">
        <v>5</v>
      </c>
      <c r="F2" s="150"/>
      <c r="G2" s="150"/>
      <c r="H2" s="17" t="s">
        <v>6</v>
      </c>
      <c r="I2" s="61" t="s">
        <v>7</v>
      </c>
      <c r="J2" s="164" t="s">
        <v>275</v>
      </c>
      <c r="K2" s="164"/>
      <c r="L2" s="49" t="s">
        <v>91</v>
      </c>
    </row>
    <row r="3" spans="1:12" ht="12.75">
      <c r="A3" s="150"/>
      <c r="B3" s="150"/>
      <c r="C3" s="150"/>
      <c r="D3" s="3" t="s">
        <v>8</v>
      </c>
      <c r="E3" s="3" t="s">
        <v>9</v>
      </c>
      <c r="F3" s="3" t="s">
        <v>10</v>
      </c>
      <c r="G3" s="3" t="s">
        <v>11</v>
      </c>
      <c r="H3" s="17"/>
      <c r="I3" s="61"/>
      <c r="J3" s="101" t="s">
        <v>261</v>
      </c>
      <c r="K3" s="101" t="s">
        <v>276</v>
      </c>
      <c r="L3" s="112"/>
    </row>
    <row r="4" spans="1:12" ht="12.75">
      <c r="A4" s="13"/>
      <c r="B4" s="4" t="s">
        <v>13</v>
      </c>
      <c r="C4" s="14"/>
      <c r="D4" s="14"/>
      <c r="E4" s="14"/>
      <c r="F4" s="14"/>
      <c r="G4" s="14"/>
      <c r="H4" s="14"/>
      <c r="I4" s="140">
        <v>0.4</v>
      </c>
      <c r="J4" s="61"/>
      <c r="K4" s="61"/>
      <c r="L4" s="140">
        <v>96</v>
      </c>
    </row>
    <row r="5" spans="1:12" ht="12.75">
      <c r="A5" s="175">
        <v>220</v>
      </c>
      <c r="B5" s="176" t="s">
        <v>168</v>
      </c>
      <c r="C5" s="11" t="s">
        <v>169</v>
      </c>
      <c r="D5" s="9">
        <v>22</v>
      </c>
      <c r="E5" s="35"/>
      <c r="F5" s="35"/>
      <c r="G5" s="35"/>
      <c r="H5" s="35"/>
      <c r="I5" s="142"/>
      <c r="J5" s="61"/>
      <c r="K5" s="61"/>
      <c r="L5" s="142"/>
    </row>
    <row r="6" spans="1:12" ht="12.75">
      <c r="A6" s="175"/>
      <c r="B6" s="176"/>
      <c r="C6" s="11" t="s">
        <v>65</v>
      </c>
      <c r="D6" s="9">
        <v>158</v>
      </c>
      <c r="E6" s="35"/>
      <c r="F6" s="35"/>
      <c r="G6" s="35"/>
      <c r="H6" s="35"/>
      <c r="I6" s="142"/>
      <c r="J6" s="61"/>
      <c r="K6" s="61"/>
      <c r="L6" s="142"/>
    </row>
    <row r="7" spans="1:12" ht="12.75">
      <c r="A7" s="175"/>
      <c r="B7" s="176"/>
      <c r="C7" s="11" t="s">
        <v>22</v>
      </c>
      <c r="D7" s="9">
        <v>4</v>
      </c>
      <c r="E7" s="35"/>
      <c r="F7" s="35"/>
      <c r="G7" s="35"/>
      <c r="H7" s="35"/>
      <c r="I7" s="142"/>
      <c r="J7" s="61"/>
      <c r="K7" s="61"/>
      <c r="L7" s="142"/>
    </row>
    <row r="8" spans="1:12" ht="12.75">
      <c r="A8" s="175"/>
      <c r="B8" s="176"/>
      <c r="C8" s="11" t="s">
        <v>121</v>
      </c>
      <c r="D8" s="9">
        <v>6</v>
      </c>
      <c r="E8" s="35"/>
      <c r="F8" s="35"/>
      <c r="G8" s="35"/>
      <c r="H8" s="35"/>
      <c r="I8" s="142"/>
      <c r="J8" s="61"/>
      <c r="K8" s="61"/>
      <c r="L8" s="142"/>
    </row>
    <row r="9" spans="1:12" ht="12.75">
      <c r="A9" s="175"/>
      <c r="B9" s="176"/>
      <c r="C9" s="11"/>
      <c r="D9" s="9"/>
      <c r="E9" s="9">
        <v>6.64</v>
      </c>
      <c r="F9" s="9">
        <v>7.99</v>
      </c>
      <c r="G9" s="9">
        <v>37.72</v>
      </c>
      <c r="H9" s="9">
        <v>249.87</v>
      </c>
      <c r="I9" s="141"/>
      <c r="J9" s="61">
        <v>76.58</v>
      </c>
      <c r="K9" s="61">
        <v>11.9</v>
      </c>
      <c r="L9" s="141"/>
    </row>
    <row r="10" spans="1:12" ht="12.75">
      <c r="A10" s="175">
        <v>200</v>
      </c>
      <c r="B10" s="176" t="s">
        <v>84</v>
      </c>
      <c r="C10" s="11" t="s">
        <v>85</v>
      </c>
      <c r="D10" s="9">
        <v>1</v>
      </c>
      <c r="E10" s="9"/>
      <c r="F10" s="9"/>
      <c r="G10" s="9"/>
      <c r="H10" s="9"/>
      <c r="I10" s="140">
        <v>0.33</v>
      </c>
      <c r="J10" s="61"/>
      <c r="K10" s="61"/>
      <c r="L10" s="140">
        <v>138</v>
      </c>
    </row>
    <row r="11" spans="1:12" ht="12.75">
      <c r="A11" s="175"/>
      <c r="B11" s="176"/>
      <c r="C11" s="11" t="s">
        <v>22</v>
      </c>
      <c r="D11" s="9">
        <v>15</v>
      </c>
      <c r="E11" s="9"/>
      <c r="F11" s="9"/>
      <c r="G11" s="9"/>
      <c r="H11" s="9"/>
      <c r="I11" s="142"/>
      <c r="J11" s="61"/>
      <c r="K11" s="61"/>
      <c r="L11" s="142"/>
    </row>
    <row r="12" spans="1:12" ht="12.75">
      <c r="A12" s="175"/>
      <c r="B12" s="176"/>
      <c r="C12" s="11" t="s">
        <v>65</v>
      </c>
      <c r="D12" s="9">
        <v>80</v>
      </c>
      <c r="E12" s="9"/>
      <c r="F12" s="9"/>
      <c r="G12" s="9"/>
      <c r="H12" s="9"/>
      <c r="I12" s="142"/>
      <c r="J12" s="61"/>
      <c r="K12" s="61"/>
      <c r="L12" s="142"/>
    </row>
    <row r="13" spans="1:12" ht="12.75">
      <c r="A13" s="175"/>
      <c r="B13" s="176"/>
      <c r="C13" s="11"/>
      <c r="D13" s="9"/>
      <c r="E13" s="9">
        <v>2.69</v>
      </c>
      <c r="F13" s="9">
        <v>2.55</v>
      </c>
      <c r="G13" s="9">
        <v>13.25</v>
      </c>
      <c r="H13" s="9">
        <v>87.25</v>
      </c>
      <c r="I13" s="141"/>
      <c r="J13" s="61">
        <v>14.55</v>
      </c>
      <c r="K13" s="61">
        <v>0.04</v>
      </c>
      <c r="L13" s="141"/>
    </row>
    <row r="14" spans="1:12" ht="12.75">
      <c r="A14" s="7">
        <v>50</v>
      </c>
      <c r="B14" s="8" t="s">
        <v>82</v>
      </c>
      <c r="C14" s="11" t="s">
        <v>83</v>
      </c>
      <c r="D14" s="13">
        <v>50</v>
      </c>
      <c r="E14" s="13">
        <v>3.8</v>
      </c>
      <c r="F14" s="13">
        <v>0.45</v>
      </c>
      <c r="G14" s="13">
        <v>24.85</v>
      </c>
      <c r="H14" s="13">
        <v>113</v>
      </c>
      <c r="I14" s="12">
        <v>0</v>
      </c>
      <c r="J14" s="120">
        <v>148.6</v>
      </c>
      <c r="K14" s="120">
        <v>211.6</v>
      </c>
      <c r="L14" s="61"/>
    </row>
    <row r="15" spans="1:12" ht="12.75">
      <c r="A15" s="9">
        <v>100</v>
      </c>
      <c r="B15" s="11" t="s">
        <v>124</v>
      </c>
      <c r="C15" s="14" t="s">
        <v>125</v>
      </c>
      <c r="D15" s="13">
        <v>100</v>
      </c>
      <c r="E15" s="13">
        <v>5</v>
      </c>
      <c r="F15" s="13">
        <v>1.5</v>
      </c>
      <c r="G15" s="13">
        <v>8.5</v>
      </c>
      <c r="H15" s="13">
        <v>70</v>
      </c>
      <c r="I15" s="61">
        <v>0.6</v>
      </c>
      <c r="J15" s="61">
        <v>112.3</v>
      </c>
      <c r="K15" s="61">
        <v>15.9</v>
      </c>
      <c r="L15" s="61"/>
    </row>
    <row r="16" spans="1:12" s="2" customFormat="1" ht="14.25" customHeight="1">
      <c r="A16" s="17"/>
      <c r="B16" s="157" t="s">
        <v>29</v>
      </c>
      <c r="C16" s="187"/>
      <c r="D16" s="26"/>
      <c r="E16" s="26">
        <f>SUM(E9:E15)</f>
        <v>18.13</v>
      </c>
      <c r="F16" s="26">
        <f>SUM(F9:F15)</f>
        <v>12.489999999999998</v>
      </c>
      <c r="G16" s="26">
        <f>SUM(G9:G15)</f>
        <v>84.32</v>
      </c>
      <c r="H16" s="26">
        <f>SUM(H9:H15)</f>
        <v>520.12</v>
      </c>
      <c r="I16" s="110">
        <f>I15+I14+I10+I4</f>
        <v>1.33</v>
      </c>
      <c r="J16" s="26">
        <f>SUM(J9:J15)</f>
        <v>352.03</v>
      </c>
      <c r="K16" s="26">
        <f>SUM(K9:K15)</f>
        <v>239.44</v>
      </c>
      <c r="L16" s="110"/>
    </row>
    <row r="17" spans="1:12" ht="19.5" customHeight="1">
      <c r="A17" s="7"/>
      <c r="B17" s="5" t="s">
        <v>30</v>
      </c>
      <c r="C17" s="11"/>
      <c r="D17" s="13"/>
      <c r="E17" s="6"/>
      <c r="F17" s="6"/>
      <c r="G17" s="6"/>
      <c r="H17" s="6"/>
      <c r="I17" s="10"/>
      <c r="J17" s="61"/>
      <c r="K17" s="61"/>
      <c r="L17" s="61"/>
    </row>
    <row r="18" spans="1:12" ht="12.75">
      <c r="A18" s="7">
        <v>200</v>
      </c>
      <c r="B18" s="8" t="s">
        <v>31</v>
      </c>
      <c r="C18" s="11" t="s">
        <v>32</v>
      </c>
      <c r="D18" s="13">
        <v>200</v>
      </c>
      <c r="E18" s="13">
        <v>1</v>
      </c>
      <c r="F18" s="13" t="s">
        <v>33</v>
      </c>
      <c r="G18" s="13">
        <v>23.4</v>
      </c>
      <c r="H18" s="13">
        <v>117</v>
      </c>
      <c r="I18" s="20">
        <v>4</v>
      </c>
      <c r="J18" s="62">
        <v>0.7</v>
      </c>
      <c r="K18" s="62">
        <v>26.9</v>
      </c>
      <c r="L18" s="61"/>
    </row>
    <row r="19" spans="1:12" ht="12.75">
      <c r="A19" s="16">
        <v>200</v>
      </c>
      <c r="B19" s="8" t="s">
        <v>98</v>
      </c>
      <c r="C19" s="14" t="s">
        <v>99</v>
      </c>
      <c r="D19" s="13">
        <v>200</v>
      </c>
      <c r="E19" s="13">
        <v>0.8</v>
      </c>
      <c r="F19" s="13">
        <v>0</v>
      </c>
      <c r="G19" s="13">
        <v>22.6</v>
      </c>
      <c r="H19" s="13">
        <v>92</v>
      </c>
      <c r="I19" s="61">
        <v>20</v>
      </c>
      <c r="J19" s="61">
        <v>0.02</v>
      </c>
      <c r="K19" s="61">
        <v>1.44</v>
      </c>
      <c r="L19" s="61"/>
    </row>
    <row r="20" spans="1:12" s="2" customFormat="1" ht="15" customHeight="1">
      <c r="A20" s="3"/>
      <c r="B20" s="157" t="s">
        <v>36</v>
      </c>
      <c r="C20" s="187"/>
      <c r="D20" s="6"/>
      <c r="E20" s="6">
        <f>E18+E19</f>
        <v>1.8</v>
      </c>
      <c r="F20" s="6">
        <v>0</v>
      </c>
      <c r="G20" s="6">
        <f>G18+G19</f>
        <v>46</v>
      </c>
      <c r="H20" s="6">
        <f>H18+H19</f>
        <v>209</v>
      </c>
      <c r="I20" s="67">
        <f>I19+I18</f>
        <v>24</v>
      </c>
      <c r="J20" s="6">
        <f>J18+J19</f>
        <v>0.72</v>
      </c>
      <c r="K20" s="6">
        <f>K18+K19</f>
        <v>28.34</v>
      </c>
      <c r="L20" s="110"/>
    </row>
    <row r="21" spans="1:12" s="2" customFormat="1" ht="12.75">
      <c r="A21" s="33"/>
      <c r="B21" s="23" t="s">
        <v>37</v>
      </c>
      <c r="C21" s="4"/>
      <c r="D21" s="6"/>
      <c r="E21" s="6"/>
      <c r="F21" s="6"/>
      <c r="G21" s="6"/>
      <c r="H21" s="6"/>
      <c r="I21" s="110"/>
      <c r="J21" s="110"/>
      <c r="K21" s="110"/>
      <c r="L21" s="110"/>
    </row>
    <row r="22" spans="1:12" ht="12.75">
      <c r="A22" s="175">
        <v>70</v>
      </c>
      <c r="B22" s="176" t="s">
        <v>170</v>
      </c>
      <c r="C22" s="11" t="s">
        <v>100</v>
      </c>
      <c r="D22" s="9">
        <v>69</v>
      </c>
      <c r="E22" s="9"/>
      <c r="F22" s="9"/>
      <c r="G22" s="9"/>
      <c r="H22" s="9"/>
      <c r="I22" s="140">
        <v>24.7</v>
      </c>
      <c r="J22" s="61"/>
      <c r="K22" s="61"/>
      <c r="L22" s="184">
        <v>7</v>
      </c>
    </row>
    <row r="23" spans="1:12" ht="12.75">
      <c r="A23" s="175"/>
      <c r="B23" s="176"/>
      <c r="C23" s="11" t="s">
        <v>171</v>
      </c>
      <c r="D23" s="9">
        <v>30</v>
      </c>
      <c r="E23" s="9"/>
      <c r="F23" s="9"/>
      <c r="G23" s="9"/>
      <c r="H23" s="9"/>
      <c r="I23" s="142"/>
      <c r="J23" s="61"/>
      <c r="K23" s="61"/>
      <c r="L23" s="185"/>
    </row>
    <row r="24" spans="1:12" ht="12.75">
      <c r="A24" s="175"/>
      <c r="B24" s="176"/>
      <c r="C24" s="11" t="s">
        <v>50</v>
      </c>
      <c r="D24" s="9">
        <v>4</v>
      </c>
      <c r="E24" s="9"/>
      <c r="F24" s="9"/>
      <c r="G24" s="9"/>
      <c r="H24" s="9"/>
      <c r="I24" s="142"/>
      <c r="J24" s="61"/>
      <c r="K24" s="61"/>
      <c r="L24" s="185"/>
    </row>
    <row r="25" spans="1:12" ht="12.75">
      <c r="A25" s="175"/>
      <c r="B25" s="176"/>
      <c r="C25" s="11"/>
      <c r="D25" s="9"/>
      <c r="E25" s="9">
        <v>0.77</v>
      </c>
      <c r="F25" s="9">
        <v>4.62</v>
      </c>
      <c r="G25" s="9">
        <v>2.94</v>
      </c>
      <c r="H25" s="9">
        <v>53.2</v>
      </c>
      <c r="I25" s="141"/>
      <c r="J25" s="61">
        <v>2.45</v>
      </c>
      <c r="K25" s="61">
        <v>0.08</v>
      </c>
      <c r="L25" s="186"/>
    </row>
    <row r="26" spans="1:12" ht="12.75">
      <c r="A26" s="175" t="s">
        <v>172</v>
      </c>
      <c r="B26" s="176" t="s">
        <v>173</v>
      </c>
      <c r="C26" s="11" t="s">
        <v>174</v>
      </c>
      <c r="D26" s="9">
        <v>93</v>
      </c>
      <c r="E26" s="9"/>
      <c r="F26" s="9"/>
      <c r="G26" s="9"/>
      <c r="H26" s="9"/>
      <c r="I26" s="140">
        <v>3.5</v>
      </c>
      <c r="J26" s="61"/>
      <c r="K26" s="61"/>
      <c r="L26" s="181">
        <v>912</v>
      </c>
    </row>
    <row r="27" spans="1:12" ht="12.75">
      <c r="A27" s="175"/>
      <c r="B27" s="176"/>
      <c r="C27" s="11" t="s">
        <v>47</v>
      </c>
      <c r="D27" s="9">
        <v>133</v>
      </c>
      <c r="E27" s="9"/>
      <c r="F27" s="9"/>
      <c r="G27" s="9"/>
      <c r="H27" s="9"/>
      <c r="I27" s="142"/>
      <c r="J27" s="61"/>
      <c r="K27" s="61"/>
      <c r="L27" s="182"/>
    </row>
    <row r="28" spans="1:12" ht="12.75">
      <c r="A28" s="175"/>
      <c r="B28" s="176"/>
      <c r="C28" s="11" t="s">
        <v>48</v>
      </c>
      <c r="D28" s="9">
        <v>12</v>
      </c>
      <c r="E28" s="9"/>
      <c r="F28" s="9"/>
      <c r="G28" s="9"/>
      <c r="H28" s="9"/>
      <c r="I28" s="142"/>
      <c r="J28" s="61"/>
      <c r="K28" s="61"/>
      <c r="L28" s="182"/>
    </row>
    <row r="29" spans="1:12" ht="12.75">
      <c r="A29" s="175"/>
      <c r="B29" s="176"/>
      <c r="C29" s="11" t="s">
        <v>49</v>
      </c>
      <c r="D29" s="9">
        <v>12</v>
      </c>
      <c r="E29" s="9"/>
      <c r="F29" s="9"/>
      <c r="G29" s="9"/>
      <c r="H29" s="9"/>
      <c r="I29" s="142"/>
      <c r="J29" s="61"/>
      <c r="K29" s="61"/>
      <c r="L29" s="182"/>
    </row>
    <row r="30" spans="1:12" ht="12.75">
      <c r="A30" s="175"/>
      <c r="B30" s="176"/>
      <c r="C30" s="11" t="s">
        <v>175</v>
      </c>
      <c r="D30" s="9">
        <v>5</v>
      </c>
      <c r="E30" s="9"/>
      <c r="F30" s="9"/>
      <c r="G30" s="9"/>
      <c r="H30" s="9"/>
      <c r="I30" s="142"/>
      <c r="J30" s="61"/>
      <c r="K30" s="61"/>
      <c r="L30" s="182"/>
    </row>
    <row r="31" spans="1:12" ht="12.75">
      <c r="A31" s="175"/>
      <c r="B31" s="176"/>
      <c r="C31" s="11" t="s">
        <v>52</v>
      </c>
      <c r="D31" s="9">
        <v>10</v>
      </c>
      <c r="E31" s="9"/>
      <c r="F31" s="9"/>
      <c r="G31" s="9"/>
      <c r="H31" s="9"/>
      <c r="I31" s="142"/>
      <c r="J31" s="61"/>
      <c r="K31" s="61"/>
      <c r="L31" s="182"/>
    </row>
    <row r="32" spans="1:12" ht="12.75">
      <c r="A32" s="175"/>
      <c r="B32" s="176"/>
      <c r="C32" s="11"/>
      <c r="D32" s="9"/>
      <c r="E32" s="9">
        <v>9.6</v>
      </c>
      <c r="F32" s="9">
        <v>13.3</v>
      </c>
      <c r="G32" s="9">
        <v>18.6</v>
      </c>
      <c r="H32" s="9">
        <v>181.2</v>
      </c>
      <c r="I32" s="141"/>
      <c r="J32" s="61">
        <v>67.55</v>
      </c>
      <c r="K32" s="61">
        <v>114.88</v>
      </c>
      <c r="L32" s="183"/>
    </row>
    <row r="33" spans="1:12" ht="12.75">
      <c r="A33" s="175" t="s">
        <v>133</v>
      </c>
      <c r="B33" s="176" t="s">
        <v>176</v>
      </c>
      <c r="C33" s="11" t="s">
        <v>103</v>
      </c>
      <c r="D33" s="9">
        <v>100</v>
      </c>
      <c r="E33" s="9"/>
      <c r="F33" s="9"/>
      <c r="G33" s="9"/>
      <c r="H33" s="9"/>
      <c r="I33" s="140">
        <v>15.15</v>
      </c>
      <c r="J33" s="61"/>
      <c r="K33" s="61"/>
      <c r="L33" s="140">
        <v>88</v>
      </c>
    </row>
    <row r="34" spans="1:12" ht="12.75">
      <c r="A34" s="175"/>
      <c r="B34" s="176"/>
      <c r="C34" s="11" t="s">
        <v>47</v>
      </c>
      <c r="D34" s="9">
        <v>240</v>
      </c>
      <c r="E34" s="9"/>
      <c r="F34" s="9"/>
      <c r="G34" s="9"/>
      <c r="H34" s="9"/>
      <c r="I34" s="142"/>
      <c r="J34" s="61"/>
      <c r="K34" s="61"/>
      <c r="L34" s="142"/>
    </row>
    <row r="35" spans="1:12" ht="12.75">
      <c r="A35" s="175"/>
      <c r="B35" s="176"/>
      <c r="C35" s="11" t="s">
        <v>49</v>
      </c>
      <c r="D35" s="9">
        <v>20</v>
      </c>
      <c r="E35" s="9"/>
      <c r="F35" s="9"/>
      <c r="G35" s="9"/>
      <c r="H35" s="9"/>
      <c r="I35" s="142"/>
      <c r="J35" s="61"/>
      <c r="K35" s="61"/>
      <c r="L35" s="142"/>
    </row>
    <row r="36" spans="1:12" ht="12.75">
      <c r="A36" s="175"/>
      <c r="B36" s="176"/>
      <c r="C36" s="11" t="s">
        <v>48</v>
      </c>
      <c r="D36" s="9">
        <v>33</v>
      </c>
      <c r="E36" s="9"/>
      <c r="F36" s="9"/>
      <c r="G36" s="9"/>
      <c r="H36" s="9"/>
      <c r="I36" s="142"/>
      <c r="J36" s="61"/>
      <c r="K36" s="61"/>
      <c r="L36" s="142"/>
    </row>
    <row r="37" spans="1:12" ht="12.75">
      <c r="A37" s="175"/>
      <c r="B37" s="176"/>
      <c r="C37" s="11" t="s">
        <v>80</v>
      </c>
      <c r="D37" s="9">
        <v>6</v>
      </c>
      <c r="E37" s="9"/>
      <c r="F37" s="9"/>
      <c r="G37" s="9"/>
      <c r="H37" s="9"/>
      <c r="I37" s="142"/>
      <c r="J37" s="61"/>
      <c r="K37" s="61"/>
      <c r="L37" s="142"/>
    </row>
    <row r="38" spans="1:12" ht="12.75">
      <c r="A38" s="175"/>
      <c r="B38" s="176"/>
      <c r="C38" s="11" t="s">
        <v>50</v>
      </c>
      <c r="D38" s="9">
        <v>13</v>
      </c>
      <c r="E38" s="9"/>
      <c r="F38" s="9"/>
      <c r="G38" s="9"/>
      <c r="H38" s="9"/>
      <c r="I38" s="142"/>
      <c r="J38" s="61"/>
      <c r="K38" s="61"/>
      <c r="L38" s="142"/>
    </row>
    <row r="39" spans="1:12" ht="12.75">
      <c r="A39" s="175"/>
      <c r="B39" s="176"/>
      <c r="C39" s="11"/>
      <c r="D39" s="9"/>
      <c r="E39" s="9">
        <v>11.5</v>
      </c>
      <c r="F39" s="9">
        <v>12.5</v>
      </c>
      <c r="G39" s="9">
        <v>28.9</v>
      </c>
      <c r="H39" s="9">
        <v>253.9</v>
      </c>
      <c r="I39" s="141"/>
      <c r="J39" s="61">
        <v>14.6</v>
      </c>
      <c r="K39" s="61">
        <v>1.78</v>
      </c>
      <c r="L39" s="141"/>
    </row>
    <row r="40" spans="1:12" ht="12.75">
      <c r="A40" s="175">
        <v>200</v>
      </c>
      <c r="B40" s="176" t="s">
        <v>107</v>
      </c>
      <c r="C40" s="11" t="s">
        <v>157</v>
      </c>
      <c r="D40" s="9">
        <v>24</v>
      </c>
      <c r="E40" s="9"/>
      <c r="F40" s="9"/>
      <c r="G40" s="9"/>
      <c r="H40" s="9"/>
      <c r="I40" s="140">
        <v>0</v>
      </c>
      <c r="J40" s="61"/>
      <c r="K40" s="61"/>
      <c r="L40" s="140">
        <v>332</v>
      </c>
    </row>
    <row r="41" spans="1:12" ht="12.75">
      <c r="A41" s="175"/>
      <c r="B41" s="176"/>
      <c r="C41" s="11" t="s">
        <v>22</v>
      </c>
      <c r="D41" s="9">
        <v>10</v>
      </c>
      <c r="E41" s="9"/>
      <c r="F41" s="9"/>
      <c r="G41" s="9"/>
      <c r="H41" s="9"/>
      <c r="I41" s="142"/>
      <c r="J41" s="61"/>
      <c r="K41" s="61"/>
      <c r="L41" s="142"/>
    </row>
    <row r="42" spans="1:12" ht="12.75">
      <c r="A42" s="175"/>
      <c r="B42" s="176"/>
      <c r="C42" s="11"/>
      <c r="D42" s="9"/>
      <c r="E42" s="9">
        <v>0</v>
      </c>
      <c r="F42" s="9">
        <v>0</v>
      </c>
      <c r="G42" s="9">
        <v>20.6</v>
      </c>
      <c r="H42" s="9">
        <v>118</v>
      </c>
      <c r="I42" s="141"/>
      <c r="J42" s="120">
        <v>8.5</v>
      </c>
      <c r="K42" s="120">
        <v>44.3</v>
      </c>
      <c r="L42" s="141"/>
    </row>
    <row r="43" spans="1:12" ht="26.25" customHeight="1">
      <c r="A43" s="16">
        <v>88</v>
      </c>
      <c r="B43" s="8" t="s">
        <v>108</v>
      </c>
      <c r="C43" s="14" t="s">
        <v>109</v>
      </c>
      <c r="D43" s="13">
        <v>88</v>
      </c>
      <c r="E43" s="13">
        <v>5.32</v>
      </c>
      <c r="F43" s="13">
        <v>0.63</v>
      </c>
      <c r="G43" s="13">
        <v>34.86</v>
      </c>
      <c r="H43" s="13">
        <v>158.2</v>
      </c>
      <c r="I43" s="20">
        <v>0</v>
      </c>
      <c r="J43" s="120">
        <v>0</v>
      </c>
      <c r="K43" s="120">
        <v>312.6</v>
      </c>
      <c r="L43" s="61"/>
    </row>
    <row r="44" spans="1:12" ht="12.75">
      <c r="A44" s="36"/>
      <c r="B44" s="157" t="s">
        <v>71</v>
      </c>
      <c r="C44" s="165"/>
      <c r="D44" s="9"/>
      <c r="E44" s="26">
        <f>SUM(E25:E43)</f>
        <v>27.189999999999998</v>
      </c>
      <c r="F44" s="26">
        <f>SUM(F25:F43)</f>
        <v>31.05</v>
      </c>
      <c r="G44" s="26">
        <f>SUM(G25:G43)</f>
        <v>105.89999999999999</v>
      </c>
      <c r="H44" s="26">
        <f>SUM(H25:H43)</f>
        <v>764.5</v>
      </c>
      <c r="I44" s="110">
        <f>I43+I40+I33+I26+I22</f>
        <v>43.349999999999994</v>
      </c>
      <c r="J44" s="26">
        <f>SUM(J25:J43)</f>
        <v>93.1</v>
      </c>
      <c r="K44" s="26">
        <f>SUM(K25:K43)</f>
        <v>473.64</v>
      </c>
      <c r="L44" s="61"/>
    </row>
    <row r="45" spans="1:12" ht="12.75">
      <c r="A45" s="8"/>
      <c r="B45" s="17" t="s">
        <v>72</v>
      </c>
      <c r="C45" s="11"/>
      <c r="D45" s="9"/>
      <c r="E45" s="9"/>
      <c r="F45" s="9"/>
      <c r="G45" s="9"/>
      <c r="H45" s="26"/>
      <c r="I45" s="61"/>
      <c r="J45" s="61"/>
      <c r="K45" s="61"/>
      <c r="L45" s="61"/>
    </row>
    <row r="46" spans="1:12" ht="12.75">
      <c r="A46" s="175">
        <v>200</v>
      </c>
      <c r="B46" s="176" t="s">
        <v>111</v>
      </c>
      <c r="C46" s="14" t="s">
        <v>85</v>
      </c>
      <c r="D46" s="13">
        <v>1</v>
      </c>
      <c r="E46" s="25"/>
      <c r="F46" s="25"/>
      <c r="G46" s="25"/>
      <c r="H46" s="25"/>
      <c r="I46" s="161">
        <v>2.03</v>
      </c>
      <c r="J46" s="61"/>
      <c r="K46" s="61"/>
      <c r="L46" s="161">
        <v>137</v>
      </c>
    </row>
    <row r="47" spans="1:12" ht="12.75">
      <c r="A47" s="175"/>
      <c r="B47" s="176"/>
      <c r="C47" s="14" t="s">
        <v>22</v>
      </c>
      <c r="D47" s="13">
        <v>15</v>
      </c>
      <c r="E47" s="25"/>
      <c r="F47" s="25"/>
      <c r="G47" s="25"/>
      <c r="H47" s="25"/>
      <c r="I47" s="162"/>
      <c r="J47" s="61"/>
      <c r="K47" s="61"/>
      <c r="L47" s="162"/>
    </row>
    <row r="48" spans="1:12" ht="12.75">
      <c r="A48" s="175"/>
      <c r="B48" s="176"/>
      <c r="C48" s="14" t="s">
        <v>112</v>
      </c>
      <c r="D48" s="13">
        <v>7</v>
      </c>
      <c r="E48" s="25"/>
      <c r="F48" s="25"/>
      <c r="G48" s="25"/>
      <c r="H48" s="25"/>
      <c r="I48" s="162"/>
      <c r="J48" s="61"/>
      <c r="K48" s="61"/>
      <c r="L48" s="162"/>
    </row>
    <row r="49" spans="1:12" ht="12.75">
      <c r="A49" s="175"/>
      <c r="B49" s="176"/>
      <c r="C49" s="14"/>
      <c r="D49" s="13"/>
      <c r="E49" s="25">
        <v>0.3</v>
      </c>
      <c r="F49" s="25">
        <v>0</v>
      </c>
      <c r="G49" s="25">
        <v>15.2</v>
      </c>
      <c r="H49" s="25">
        <v>60</v>
      </c>
      <c r="I49" s="163"/>
      <c r="J49" s="61">
        <v>0</v>
      </c>
      <c r="K49" s="61">
        <v>0</v>
      </c>
      <c r="L49" s="163"/>
    </row>
    <row r="50" spans="1:12" ht="12.75">
      <c r="A50" s="16">
        <v>90</v>
      </c>
      <c r="B50" s="8" t="s">
        <v>113</v>
      </c>
      <c r="C50" s="14" t="s">
        <v>114</v>
      </c>
      <c r="D50" s="13">
        <v>90</v>
      </c>
      <c r="E50" s="13">
        <v>4.73</v>
      </c>
      <c r="F50" s="13">
        <v>8.32</v>
      </c>
      <c r="G50" s="13">
        <v>26.37</v>
      </c>
      <c r="H50" s="13">
        <v>248.22</v>
      </c>
      <c r="I50" s="20">
        <v>0</v>
      </c>
      <c r="J50" s="111">
        <v>14.6</v>
      </c>
      <c r="K50" s="111">
        <v>22.5</v>
      </c>
      <c r="L50" s="20"/>
    </row>
    <row r="51" spans="1:12" ht="16.5" customHeight="1">
      <c r="A51" s="24"/>
      <c r="B51" s="157" t="s">
        <v>76</v>
      </c>
      <c r="C51" s="165"/>
      <c r="D51" s="13"/>
      <c r="E51" s="6">
        <f>SUM(E49:E50)</f>
        <v>5.03</v>
      </c>
      <c r="F51" s="6">
        <f>SUM(F49:F50)</f>
        <v>8.32</v>
      </c>
      <c r="G51" s="6">
        <f>SUM(G49:G50)</f>
        <v>41.57</v>
      </c>
      <c r="H51" s="6">
        <f>SUM(H49:H50)</f>
        <v>308.22</v>
      </c>
      <c r="I51" s="108">
        <f>I50+I46</f>
        <v>2.03</v>
      </c>
      <c r="J51" s="6">
        <f>SUM(J49:J50)</f>
        <v>14.6</v>
      </c>
      <c r="K51" s="6">
        <f>SUM(K49:K50)</f>
        <v>22.5</v>
      </c>
      <c r="L51" s="20"/>
    </row>
    <row r="52" spans="1:12" ht="12.75">
      <c r="A52" s="8"/>
      <c r="B52" s="17" t="s">
        <v>77</v>
      </c>
      <c r="C52" s="11"/>
      <c r="D52" s="9"/>
      <c r="E52" s="9"/>
      <c r="F52" s="9"/>
      <c r="G52" s="9"/>
      <c r="H52" s="26"/>
      <c r="I52" s="61"/>
      <c r="J52" s="61"/>
      <c r="K52" s="61"/>
      <c r="L52" s="61"/>
    </row>
    <row r="53" spans="1:12" ht="25.5">
      <c r="A53" s="7">
        <v>50</v>
      </c>
      <c r="B53" s="8" t="s">
        <v>177</v>
      </c>
      <c r="C53" s="11" t="s">
        <v>178</v>
      </c>
      <c r="D53" s="9">
        <v>70</v>
      </c>
      <c r="E53" s="9">
        <v>4.35</v>
      </c>
      <c r="F53" s="9">
        <v>7.65</v>
      </c>
      <c r="G53" s="9">
        <v>0.3</v>
      </c>
      <c r="H53" s="9">
        <v>107.5</v>
      </c>
      <c r="I53" s="61">
        <v>0</v>
      </c>
      <c r="J53" s="61">
        <v>0.22</v>
      </c>
      <c r="K53" s="61">
        <v>11.4</v>
      </c>
      <c r="L53" s="61"/>
    </row>
    <row r="54" spans="1:12" ht="12.75">
      <c r="A54" s="175">
        <v>30</v>
      </c>
      <c r="B54" s="176" t="s">
        <v>179</v>
      </c>
      <c r="C54" s="11" t="s">
        <v>65</v>
      </c>
      <c r="D54" s="9">
        <v>30</v>
      </c>
      <c r="E54" s="9"/>
      <c r="F54" s="9"/>
      <c r="G54" s="9"/>
      <c r="H54" s="9"/>
      <c r="I54" s="140">
        <v>0.5</v>
      </c>
      <c r="J54" s="61"/>
      <c r="K54" s="61"/>
      <c r="L54" s="143">
        <v>311</v>
      </c>
    </row>
    <row r="55" spans="1:12" ht="12.75">
      <c r="A55" s="175"/>
      <c r="B55" s="176"/>
      <c r="C55" s="11" t="s">
        <v>159</v>
      </c>
      <c r="D55" s="9">
        <v>2.4</v>
      </c>
      <c r="E55" s="9"/>
      <c r="F55" s="9"/>
      <c r="G55" s="9"/>
      <c r="H55" s="9"/>
      <c r="I55" s="142"/>
      <c r="J55" s="61"/>
      <c r="K55" s="61"/>
      <c r="L55" s="144"/>
    </row>
    <row r="56" spans="1:12" ht="12.75">
      <c r="A56" s="175"/>
      <c r="B56" s="176"/>
      <c r="C56" s="11" t="s">
        <v>50</v>
      </c>
      <c r="D56" s="9">
        <v>2.4</v>
      </c>
      <c r="E56" s="9"/>
      <c r="F56" s="9"/>
      <c r="G56" s="9"/>
      <c r="H56" s="9"/>
      <c r="I56" s="142"/>
      <c r="J56" s="61"/>
      <c r="K56" s="61"/>
      <c r="L56" s="144"/>
    </row>
    <row r="57" spans="1:12" ht="12.75">
      <c r="A57" s="175"/>
      <c r="B57" s="176"/>
      <c r="C57" s="11"/>
      <c r="D57" s="9"/>
      <c r="E57" s="9">
        <v>1.83</v>
      </c>
      <c r="F57" s="9">
        <v>5.66</v>
      </c>
      <c r="G57" s="9">
        <v>5.28</v>
      </c>
      <c r="H57" s="9">
        <v>78.12</v>
      </c>
      <c r="I57" s="141"/>
      <c r="J57" s="61">
        <v>47.69</v>
      </c>
      <c r="K57" s="61">
        <v>15.03</v>
      </c>
      <c r="L57" s="145"/>
    </row>
    <row r="58" spans="1:12" ht="12.75">
      <c r="A58" s="7">
        <v>200</v>
      </c>
      <c r="B58" s="8" t="s">
        <v>105</v>
      </c>
      <c r="C58" s="11" t="s">
        <v>106</v>
      </c>
      <c r="D58" s="9">
        <v>50</v>
      </c>
      <c r="E58" s="9">
        <v>6.3</v>
      </c>
      <c r="F58" s="9">
        <v>4.3</v>
      </c>
      <c r="G58" s="9">
        <v>24</v>
      </c>
      <c r="H58" s="9">
        <v>163</v>
      </c>
      <c r="I58" s="61">
        <v>0</v>
      </c>
      <c r="J58" s="61"/>
      <c r="K58" s="61"/>
      <c r="L58" s="61">
        <v>156</v>
      </c>
    </row>
    <row r="59" spans="1:12" ht="12.75">
      <c r="A59" s="7">
        <v>50</v>
      </c>
      <c r="B59" s="8" t="s">
        <v>82</v>
      </c>
      <c r="C59" s="11" t="s">
        <v>83</v>
      </c>
      <c r="D59" s="13">
        <v>50</v>
      </c>
      <c r="E59" s="13">
        <v>3.8</v>
      </c>
      <c r="F59" s="13">
        <v>0.45</v>
      </c>
      <c r="G59" s="25">
        <v>22.05</v>
      </c>
      <c r="H59" s="13">
        <v>113</v>
      </c>
      <c r="I59" s="12">
        <v>0</v>
      </c>
      <c r="J59" s="120">
        <v>148.6</v>
      </c>
      <c r="K59" s="120">
        <v>211.6</v>
      </c>
      <c r="L59" s="61"/>
    </row>
    <row r="60" spans="1:12" ht="12.75">
      <c r="A60" s="175">
        <v>200</v>
      </c>
      <c r="B60" s="176" t="s">
        <v>20</v>
      </c>
      <c r="C60" s="11" t="s">
        <v>85</v>
      </c>
      <c r="D60" s="9">
        <v>1</v>
      </c>
      <c r="E60" s="9"/>
      <c r="F60" s="9"/>
      <c r="G60" s="9"/>
      <c r="H60" s="9"/>
      <c r="I60" s="140">
        <v>0</v>
      </c>
      <c r="J60" s="61"/>
      <c r="K60" s="61"/>
      <c r="L60" s="140">
        <v>136</v>
      </c>
    </row>
    <row r="61" spans="1:12" ht="12.75">
      <c r="A61" s="175"/>
      <c r="B61" s="176"/>
      <c r="C61" s="11" t="s">
        <v>22</v>
      </c>
      <c r="D61" s="9">
        <v>15</v>
      </c>
      <c r="E61" s="9">
        <v>0</v>
      </c>
      <c r="F61" s="9">
        <v>0</v>
      </c>
      <c r="G61" s="9">
        <v>15</v>
      </c>
      <c r="H61" s="9">
        <v>58</v>
      </c>
      <c r="I61" s="141"/>
      <c r="J61" s="29">
        <v>0</v>
      </c>
      <c r="K61" s="62">
        <v>1.6</v>
      </c>
      <c r="L61" s="141"/>
    </row>
    <row r="62" spans="1:12" ht="12.75">
      <c r="A62" s="8"/>
      <c r="B62" s="17" t="s">
        <v>87</v>
      </c>
      <c r="C62" s="11"/>
      <c r="D62" s="9"/>
      <c r="E62" s="9"/>
      <c r="F62" s="9"/>
      <c r="G62" s="9"/>
      <c r="H62" s="9"/>
      <c r="I62" s="61"/>
      <c r="J62" s="61"/>
      <c r="K62" s="61"/>
      <c r="L62" s="61"/>
    </row>
    <row r="63" spans="1:12" ht="25.5">
      <c r="A63" s="7">
        <v>200</v>
      </c>
      <c r="B63" s="8" t="s">
        <v>180</v>
      </c>
      <c r="C63" s="11" t="s">
        <v>140</v>
      </c>
      <c r="D63" s="9">
        <v>200</v>
      </c>
      <c r="E63" s="9">
        <v>5.6</v>
      </c>
      <c r="F63" s="9">
        <v>5</v>
      </c>
      <c r="G63" s="9">
        <v>22</v>
      </c>
      <c r="H63" s="13">
        <v>154</v>
      </c>
      <c r="I63" s="111">
        <v>1.4</v>
      </c>
      <c r="J63" s="112">
        <v>101.8</v>
      </c>
      <c r="K63" s="62">
        <v>88.1</v>
      </c>
      <c r="L63" s="61"/>
    </row>
    <row r="64" spans="1:12" ht="14.25" customHeight="1">
      <c r="A64" s="7"/>
      <c r="B64" s="137" t="s">
        <v>86</v>
      </c>
      <c r="C64" s="158"/>
      <c r="D64" s="9"/>
      <c r="E64" s="37">
        <f>E63+E61+E59+E58+E57+E53</f>
        <v>21.880000000000003</v>
      </c>
      <c r="F64" s="37">
        <f>F63+F61+F59+F58+F57+F53</f>
        <v>23.060000000000002</v>
      </c>
      <c r="G64" s="37">
        <f>G63+G61+G59+G58+G57+G53</f>
        <v>88.63</v>
      </c>
      <c r="H64" s="37">
        <f>H63+H61+H59+H58+H57+H53</f>
        <v>673.62</v>
      </c>
      <c r="I64" s="110">
        <f>I63+I60+I59+I58+I54+I53</f>
        <v>1.9</v>
      </c>
      <c r="J64" s="37">
        <f>J63+J61+J59+J58+J57+J53</f>
        <v>298.31</v>
      </c>
      <c r="K64" s="37">
        <f>K63+K61+K59+K58+K57+K53</f>
        <v>327.7299999999999</v>
      </c>
      <c r="L64" s="61"/>
    </row>
    <row r="65" spans="1:12" ht="12.75">
      <c r="A65" s="11"/>
      <c r="B65" s="5" t="s">
        <v>141</v>
      </c>
      <c r="C65" s="11"/>
      <c r="D65" s="9"/>
      <c r="E65" s="37">
        <f>E16+E20+E44+E51+E62+E64</f>
        <v>74.03</v>
      </c>
      <c r="F65" s="37">
        <f>F16+F20+F44+F51+F62+F64</f>
        <v>74.92</v>
      </c>
      <c r="G65" s="37">
        <f>G16+G20+G44+G51+G62+G64</f>
        <v>366.41999999999996</v>
      </c>
      <c r="H65" s="37">
        <f>H16+H20+H44+H51+H62+H64</f>
        <v>2475.46</v>
      </c>
      <c r="I65" s="110">
        <f>I64+I51+I44+I20+I16</f>
        <v>72.61</v>
      </c>
      <c r="J65" s="37">
        <f>J16+J20+J44+J51+J62+J64</f>
        <v>758.76</v>
      </c>
      <c r="K65" s="37">
        <f>K16+K20+K44+K51+K62+K64</f>
        <v>1091.6499999999999</v>
      </c>
      <c r="L65" s="61"/>
    </row>
  </sheetData>
  <sheetProtection/>
  <mergeCells count="47">
    <mergeCell ref="L4:L9"/>
    <mergeCell ref="A5:A9"/>
    <mergeCell ref="B5:B9"/>
    <mergeCell ref="A2:A3"/>
    <mergeCell ref="B2:B3"/>
    <mergeCell ref="C2:C3"/>
    <mergeCell ref="E2:G2"/>
    <mergeCell ref="J2:K2"/>
    <mergeCell ref="B16:C16"/>
    <mergeCell ref="B20:C20"/>
    <mergeCell ref="A1:C1"/>
    <mergeCell ref="I4:I9"/>
    <mergeCell ref="A10:A13"/>
    <mergeCell ref="B10:B13"/>
    <mergeCell ref="I10:I13"/>
    <mergeCell ref="L10:L13"/>
    <mergeCell ref="A22:A25"/>
    <mergeCell ref="B22:B25"/>
    <mergeCell ref="I22:I25"/>
    <mergeCell ref="L22:L25"/>
    <mergeCell ref="L33:L39"/>
    <mergeCell ref="A26:A32"/>
    <mergeCell ref="B26:B32"/>
    <mergeCell ref="I26:I32"/>
    <mergeCell ref="L26:L32"/>
    <mergeCell ref="B44:C44"/>
    <mergeCell ref="A33:A39"/>
    <mergeCell ref="B33:B39"/>
    <mergeCell ref="I33:I39"/>
    <mergeCell ref="A40:A42"/>
    <mergeCell ref="B40:B42"/>
    <mergeCell ref="I40:I42"/>
    <mergeCell ref="L40:L42"/>
    <mergeCell ref="A46:A49"/>
    <mergeCell ref="B46:B49"/>
    <mergeCell ref="I46:I49"/>
    <mergeCell ref="L46:L49"/>
    <mergeCell ref="I60:I61"/>
    <mergeCell ref="L60:L61"/>
    <mergeCell ref="A54:A57"/>
    <mergeCell ref="B54:B57"/>
    <mergeCell ref="I54:I57"/>
    <mergeCell ref="L54:L57"/>
    <mergeCell ref="B51:C51"/>
    <mergeCell ref="B64:C64"/>
    <mergeCell ref="A60:A61"/>
    <mergeCell ref="B60:B6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60" zoomScaleNormal="70" zoomScalePageLayoutView="0" workbookViewId="0" topLeftCell="A13">
      <selection activeCell="J57" sqref="J57:K57"/>
    </sheetView>
  </sheetViews>
  <sheetFormatPr defaultColWidth="9.00390625" defaultRowHeight="12.75"/>
  <cols>
    <col min="1" max="1" width="10.75390625" style="0" customWidth="1"/>
    <col min="2" max="2" width="21.375" style="0" customWidth="1"/>
    <col min="3" max="3" width="20.875" style="0" customWidth="1"/>
    <col min="4" max="4" width="10.375" style="0" customWidth="1"/>
    <col min="5" max="6" width="10.125" style="0" customWidth="1"/>
    <col min="7" max="7" width="10.00390625" style="0" customWidth="1"/>
    <col min="8" max="8" width="10.25390625" style="0" customWidth="1"/>
    <col min="9" max="9" width="12.00390625" style="0" customWidth="1"/>
    <col min="10" max="10" width="11.625" style="0" customWidth="1"/>
  </cols>
  <sheetData>
    <row r="1" ht="12.75">
      <c r="B1" s="66" t="s">
        <v>240</v>
      </c>
    </row>
    <row r="2" spans="1:12" ht="36">
      <c r="A2" s="139" t="s">
        <v>1</v>
      </c>
      <c r="B2" s="139" t="s">
        <v>2</v>
      </c>
      <c r="C2" s="150" t="s">
        <v>3</v>
      </c>
      <c r="D2" s="3" t="s">
        <v>142</v>
      </c>
      <c r="E2" s="150" t="s">
        <v>5</v>
      </c>
      <c r="F2" s="150"/>
      <c r="G2" s="150"/>
      <c r="H2" s="136" t="s">
        <v>6</v>
      </c>
      <c r="I2" s="107" t="s">
        <v>7</v>
      </c>
      <c r="J2" s="164" t="s">
        <v>275</v>
      </c>
      <c r="K2" s="164"/>
      <c r="L2" s="49" t="s">
        <v>91</v>
      </c>
    </row>
    <row r="3" spans="1:12" ht="12.75">
      <c r="A3" s="139"/>
      <c r="B3" s="139"/>
      <c r="C3" s="150"/>
      <c r="D3" s="3" t="s">
        <v>8</v>
      </c>
      <c r="E3" s="150"/>
      <c r="F3" s="150"/>
      <c r="G3" s="150"/>
      <c r="H3" s="136"/>
      <c r="I3" s="22"/>
      <c r="J3" s="101" t="s">
        <v>261</v>
      </c>
      <c r="K3" s="101" t="s">
        <v>276</v>
      </c>
      <c r="L3" s="112"/>
    </row>
    <row r="4" spans="1:11" ht="12.75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4" t="s">
        <v>12</v>
      </c>
      <c r="I4" s="22"/>
      <c r="J4" s="22"/>
      <c r="K4" s="22"/>
    </row>
    <row r="5" spans="1:12" ht="12.75">
      <c r="A5" s="13"/>
      <c r="B5" s="4" t="s">
        <v>13</v>
      </c>
      <c r="C5" s="14"/>
      <c r="D5" s="14"/>
      <c r="E5" s="14"/>
      <c r="F5" s="14"/>
      <c r="G5" s="14"/>
      <c r="H5" s="14"/>
      <c r="I5" s="177">
        <v>1</v>
      </c>
      <c r="J5" s="22"/>
      <c r="K5" s="22"/>
      <c r="L5" s="190">
        <v>151</v>
      </c>
    </row>
    <row r="6" spans="1:12" ht="12.75">
      <c r="A6" s="175">
        <v>220</v>
      </c>
      <c r="B6" s="176" t="s">
        <v>186</v>
      </c>
      <c r="C6" s="11" t="s">
        <v>181</v>
      </c>
      <c r="D6" s="9">
        <v>33</v>
      </c>
      <c r="E6" s="35"/>
      <c r="F6" s="35"/>
      <c r="G6" s="35"/>
      <c r="H6" s="35"/>
      <c r="I6" s="138"/>
      <c r="J6" s="22"/>
      <c r="K6" s="22"/>
      <c r="L6" s="191"/>
    </row>
    <row r="7" spans="1:12" ht="12.75">
      <c r="A7" s="175"/>
      <c r="B7" s="176"/>
      <c r="C7" s="11" t="s">
        <v>65</v>
      </c>
      <c r="D7" s="9">
        <v>110</v>
      </c>
      <c r="E7" s="35"/>
      <c r="F7" s="35"/>
      <c r="G7" s="35"/>
      <c r="H7" s="35"/>
      <c r="I7" s="138"/>
      <c r="J7" s="22"/>
      <c r="K7" s="22"/>
      <c r="L7" s="191"/>
    </row>
    <row r="8" spans="1:12" ht="12.75">
      <c r="A8" s="175"/>
      <c r="B8" s="176"/>
      <c r="C8" s="11" t="s">
        <v>22</v>
      </c>
      <c r="D8" s="9">
        <v>5</v>
      </c>
      <c r="E8" s="35"/>
      <c r="F8" s="35"/>
      <c r="G8" s="35"/>
      <c r="H8" s="35"/>
      <c r="I8" s="138"/>
      <c r="J8" s="22"/>
      <c r="K8" s="22"/>
      <c r="L8" s="191"/>
    </row>
    <row r="9" spans="1:12" ht="12.75">
      <c r="A9" s="175"/>
      <c r="B9" s="176"/>
      <c r="C9" s="11" t="s">
        <v>17</v>
      </c>
      <c r="D9" s="9">
        <v>6</v>
      </c>
      <c r="E9" s="9">
        <v>6.89</v>
      </c>
      <c r="F9" s="9">
        <v>7.48</v>
      </c>
      <c r="G9" s="9">
        <v>38.28</v>
      </c>
      <c r="H9" s="9">
        <v>224.51</v>
      </c>
      <c r="I9" s="178"/>
      <c r="J9" s="22">
        <v>112.64</v>
      </c>
      <c r="K9" s="22">
        <v>79.45</v>
      </c>
      <c r="L9" s="192"/>
    </row>
    <row r="10" spans="1:12" ht="12.75">
      <c r="A10" s="175">
        <v>200</v>
      </c>
      <c r="B10" s="176" t="s">
        <v>84</v>
      </c>
      <c r="C10" s="11" t="s">
        <v>85</v>
      </c>
      <c r="D10" s="9">
        <v>1</v>
      </c>
      <c r="E10" s="9"/>
      <c r="F10" s="9"/>
      <c r="G10" s="9"/>
      <c r="H10" s="9"/>
      <c r="I10" s="177">
        <v>0.33</v>
      </c>
      <c r="J10" s="22"/>
      <c r="K10" s="22"/>
      <c r="L10" s="190">
        <v>138</v>
      </c>
    </row>
    <row r="11" spans="1:12" ht="12.75">
      <c r="A11" s="175"/>
      <c r="B11" s="176"/>
      <c r="C11" s="11" t="s">
        <v>22</v>
      </c>
      <c r="D11" s="9">
        <v>15</v>
      </c>
      <c r="E11" s="9"/>
      <c r="F11" s="9"/>
      <c r="G11" s="9"/>
      <c r="H11" s="9"/>
      <c r="I11" s="138"/>
      <c r="J11" s="22"/>
      <c r="K11" s="22"/>
      <c r="L11" s="191"/>
    </row>
    <row r="12" spans="1:12" ht="12.75">
      <c r="A12" s="175"/>
      <c r="B12" s="176"/>
      <c r="C12" s="11" t="s">
        <v>65</v>
      </c>
      <c r="D12" s="9">
        <v>80</v>
      </c>
      <c r="E12" s="9">
        <v>2.69</v>
      </c>
      <c r="F12" s="9">
        <v>2.55</v>
      </c>
      <c r="G12" s="9">
        <v>13.25</v>
      </c>
      <c r="H12" s="9">
        <v>87.25</v>
      </c>
      <c r="I12" s="138"/>
      <c r="J12" s="22"/>
      <c r="K12" s="22"/>
      <c r="L12" s="191"/>
    </row>
    <row r="13" spans="1:12" ht="12.75">
      <c r="A13" s="175"/>
      <c r="B13" s="176"/>
      <c r="C13" s="11"/>
      <c r="D13" s="9"/>
      <c r="E13" s="9"/>
      <c r="F13" s="9"/>
      <c r="G13" s="9"/>
      <c r="H13" s="9"/>
      <c r="I13" s="178"/>
      <c r="J13" s="29">
        <v>51.2</v>
      </c>
      <c r="K13" s="62">
        <v>64.3</v>
      </c>
      <c r="L13" s="192"/>
    </row>
    <row r="14" spans="1:12" ht="12.75">
      <c r="A14" s="7" t="s">
        <v>23</v>
      </c>
      <c r="B14" s="8" t="s">
        <v>24</v>
      </c>
      <c r="C14" s="14" t="s">
        <v>25</v>
      </c>
      <c r="D14" s="13" t="s">
        <v>23</v>
      </c>
      <c r="E14" s="13">
        <v>3.9</v>
      </c>
      <c r="F14" s="13">
        <v>7.8</v>
      </c>
      <c r="G14" s="13">
        <v>24.9</v>
      </c>
      <c r="H14" s="13">
        <v>179.1</v>
      </c>
      <c r="I14" s="22">
        <v>0</v>
      </c>
      <c r="J14" s="120">
        <v>87.6</v>
      </c>
      <c r="K14" s="120">
        <v>215.3</v>
      </c>
      <c r="L14" s="113"/>
    </row>
    <row r="15" spans="1:12" ht="18" customHeight="1">
      <c r="A15" s="7"/>
      <c r="B15" s="157" t="s">
        <v>29</v>
      </c>
      <c r="C15" s="187"/>
      <c r="D15" s="9"/>
      <c r="E15" s="26">
        <f>SUM(E9:E14)</f>
        <v>13.48</v>
      </c>
      <c r="F15" s="26">
        <f>SUM(F9:F14)</f>
        <v>17.830000000000002</v>
      </c>
      <c r="G15" s="26">
        <f>SUM(G9:G14)</f>
        <v>76.43</v>
      </c>
      <c r="H15" s="26">
        <f>SUM(H9:H14)</f>
        <v>490.86</v>
      </c>
      <c r="I15" s="12"/>
      <c r="J15" s="26">
        <f>SUM(J9:J14)</f>
        <v>251.44</v>
      </c>
      <c r="K15" s="26">
        <f>SUM(K9:K14)</f>
        <v>359.05</v>
      </c>
      <c r="L15" s="113"/>
    </row>
    <row r="16" spans="1:12" ht="15" customHeight="1">
      <c r="A16" s="7"/>
      <c r="B16" s="5" t="s">
        <v>30</v>
      </c>
      <c r="C16" s="11"/>
      <c r="D16" s="13"/>
      <c r="E16" s="6"/>
      <c r="F16" s="6"/>
      <c r="G16" s="6"/>
      <c r="H16" s="6"/>
      <c r="I16" s="10"/>
      <c r="J16" s="22"/>
      <c r="K16" s="22"/>
      <c r="L16" s="113"/>
    </row>
    <row r="17" spans="1:12" ht="12.75">
      <c r="A17" s="7">
        <v>200</v>
      </c>
      <c r="B17" s="8" t="s">
        <v>31</v>
      </c>
      <c r="C17" s="11" t="s">
        <v>32</v>
      </c>
      <c r="D17" s="13">
        <v>200</v>
      </c>
      <c r="E17" s="13">
        <v>1</v>
      </c>
      <c r="F17" s="13">
        <v>0</v>
      </c>
      <c r="G17" s="13">
        <v>23.4</v>
      </c>
      <c r="H17" s="13">
        <v>117</v>
      </c>
      <c r="I17" s="12">
        <v>4</v>
      </c>
      <c r="J17" s="62">
        <v>0.7</v>
      </c>
      <c r="K17" s="62">
        <v>26.9</v>
      </c>
      <c r="L17" s="113"/>
    </row>
    <row r="18" spans="1:12" ht="12.75">
      <c r="A18" s="16">
        <v>200</v>
      </c>
      <c r="B18" s="8" t="s">
        <v>98</v>
      </c>
      <c r="C18" s="14" t="s">
        <v>149</v>
      </c>
      <c r="D18" s="13">
        <v>200</v>
      </c>
      <c r="E18" s="13">
        <v>3</v>
      </c>
      <c r="F18" s="13">
        <v>0</v>
      </c>
      <c r="G18" s="13">
        <v>44.8</v>
      </c>
      <c r="H18" s="13">
        <v>184.85</v>
      </c>
      <c r="I18" s="12">
        <v>15.8</v>
      </c>
      <c r="J18" s="22">
        <v>3.77</v>
      </c>
      <c r="K18" s="22">
        <v>25.78</v>
      </c>
      <c r="L18" s="113"/>
    </row>
    <row r="19" spans="1:12" ht="18.75" customHeight="1">
      <c r="A19" s="7"/>
      <c r="B19" s="157" t="s">
        <v>36</v>
      </c>
      <c r="C19" s="187"/>
      <c r="D19" s="13"/>
      <c r="E19" s="6">
        <f>SUM(E17:E18)</f>
        <v>4</v>
      </c>
      <c r="F19" s="6">
        <f>SUM(F17:F18)</f>
        <v>0</v>
      </c>
      <c r="G19" s="6">
        <f>SUM(G17:G18)</f>
        <v>68.19999999999999</v>
      </c>
      <c r="H19" s="6">
        <f>SUM(H17:H18)</f>
        <v>301.85</v>
      </c>
      <c r="I19" s="10"/>
      <c r="J19" s="6">
        <f>SUM(J17:J18)</f>
        <v>4.47</v>
      </c>
      <c r="K19" s="6">
        <f>SUM(K17:K18)</f>
        <v>52.68</v>
      </c>
      <c r="L19" s="113"/>
    </row>
    <row r="20" spans="1:12" ht="12.75">
      <c r="A20" s="16"/>
      <c r="B20" s="23" t="s">
        <v>37</v>
      </c>
      <c r="C20" s="14"/>
      <c r="D20" s="13"/>
      <c r="E20" s="13"/>
      <c r="F20" s="13"/>
      <c r="G20" s="13"/>
      <c r="H20" s="13"/>
      <c r="I20" s="12"/>
      <c r="J20" s="22"/>
      <c r="K20" s="22"/>
      <c r="L20" s="113"/>
    </row>
    <row r="21" spans="1:12" ht="12.75" customHeight="1">
      <c r="A21" s="175">
        <v>70</v>
      </c>
      <c r="B21" s="176" t="s">
        <v>127</v>
      </c>
      <c r="C21" s="14" t="s">
        <v>128</v>
      </c>
      <c r="D21" s="13">
        <v>61</v>
      </c>
      <c r="E21" s="25"/>
      <c r="F21" s="25"/>
      <c r="G21" s="25"/>
      <c r="H21" s="25"/>
      <c r="I21" s="161">
        <v>9.4</v>
      </c>
      <c r="J21" s="22"/>
      <c r="K21" s="22"/>
      <c r="L21" s="193">
        <v>5</v>
      </c>
    </row>
    <row r="22" spans="1:12" ht="12.75">
      <c r="A22" s="175"/>
      <c r="B22" s="176"/>
      <c r="C22" s="14" t="s">
        <v>40</v>
      </c>
      <c r="D22" s="13">
        <v>9</v>
      </c>
      <c r="E22" s="25"/>
      <c r="F22" s="25"/>
      <c r="G22" s="25"/>
      <c r="H22" s="25"/>
      <c r="I22" s="162"/>
      <c r="J22" s="22"/>
      <c r="K22" s="22"/>
      <c r="L22" s="194"/>
    </row>
    <row r="23" spans="1:12" ht="12.75">
      <c r="A23" s="175"/>
      <c r="B23" s="176"/>
      <c r="C23" s="14" t="s">
        <v>95</v>
      </c>
      <c r="D23" s="13">
        <v>6</v>
      </c>
      <c r="E23" s="25"/>
      <c r="F23" s="25"/>
      <c r="G23" s="25"/>
      <c r="H23" s="25"/>
      <c r="I23" s="162"/>
      <c r="J23" s="22"/>
      <c r="K23" s="22"/>
      <c r="L23" s="194"/>
    </row>
    <row r="24" spans="1:12" ht="12.75">
      <c r="A24" s="175"/>
      <c r="B24" s="176"/>
      <c r="C24" s="14"/>
      <c r="D24" s="13"/>
      <c r="E24" s="13">
        <v>0.42</v>
      </c>
      <c r="F24" s="13">
        <v>5.18</v>
      </c>
      <c r="G24" s="13">
        <v>2.52</v>
      </c>
      <c r="H24" s="13">
        <v>61.04</v>
      </c>
      <c r="I24" s="163"/>
      <c r="J24" s="22">
        <v>2.45</v>
      </c>
      <c r="K24" s="22">
        <v>0.18</v>
      </c>
      <c r="L24" s="195"/>
    </row>
    <row r="25" spans="1:12" ht="12.75">
      <c r="A25" s="175">
        <v>250</v>
      </c>
      <c r="B25" s="176" t="s">
        <v>102</v>
      </c>
      <c r="C25" s="14" t="s">
        <v>103</v>
      </c>
      <c r="D25" s="13">
        <v>54</v>
      </c>
      <c r="E25" s="13"/>
      <c r="F25" s="13"/>
      <c r="G25" s="13"/>
      <c r="H25" s="13"/>
      <c r="I25" s="177">
        <v>3.84</v>
      </c>
      <c r="J25" s="22"/>
      <c r="K25" s="22"/>
      <c r="L25" s="190">
        <v>99</v>
      </c>
    </row>
    <row r="26" spans="1:12" ht="12.75">
      <c r="A26" s="175"/>
      <c r="B26" s="176"/>
      <c r="C26" s="14" t="s">
        <v>47</v>
      </c>
      <c r="D26" s="13">
        <v>67</v>
      </c>
      <c r="E26" s="13"/>
      <c r="F26" s="13"/>
      <c r="G26" s="13"/>
      <c r="H26" s="13"/>
      <c r="I26" s="138"/>
      <c r="J26" s="22"/>
      <c r="K26" s="22"/>
      <c r="L26" s="191"/>
    </row>
    <row r="27" spans="1:12" ht="12.75">
      <c r="A27" s="175"/>
      <c r="B27" s="176"/>
      <c r="C27" s="14" t="s">
        <v>40</v>
      </c>
      <c r="D27" s="13">
        <v>12</v>
      </c>
      <c r="E27" s="13"/>
      <c r="F27" s="13"/>
      <c r="G27" s="13"/>
      <c r="H27" s="13"/>
      <c r="I27" s="138"/>
      <c r="J27" s="22"/>
      <c r="K27" s="22"/>
      <c r="L27" s="191"/>
    </row>
    <row r="28" spans="1:12" ht="12.75">
      <c r="A28" s="175"/>
      <c r="B28" s="176"/>
      <c r="C28" s="14" t="s">
        <v>48</v>
      </c>
      <c r="D28" s="13">
        <v>13</v>
      </c>
      <c r="E28" s="13"/>
      <c r="F28" s="13"/>
      <c r="G28" s="13"/>
      <c r="H28" s="13"/>
      <c r="I28" s="138"/>
      <c r="J28" s="22"/>
      <c r="K28" s="22"/>
      <c r="L28" s="191"/>
    </row>
    <row r="29" spans="1:12" ht="12.75">
      <c r="A29" s="175"/>
      <c r="B29" s="176"/>
      <c r="C29" s="14" t="s">
        <v>95</v>
      </c>
      <c r="D29" s="13">
        <v>5</v>
      </c>
      <c r="E29" s="13"/>
      <c r="F29" s="13"/>
      <c r="G29" s="13"/>
      <c r="H29" s="13"/>
      <c r="I29" s="138"/>
      <c r="J29" s="22"/>
      <c r="K29" s="22"/>
      <c r="L29" s="191"/>
    </row>
    <row r="30" spans="1:12" ht="12.75">
      <c r="A30" s="175"/>
      <c r="B30" s="176"/>
      <c r="C30" s="14" t="s">
        <v>104</v>
      </c>
      <c r="D30" s="13">
        <v>20</v>
      </c>
      <c r="E30" s="13"/>
      <c r="F30" s="13"/>
      <c r="G30" s="13"/>
      <c r="H30" s="13"/>
      <c r="I30" s="138"/>
      <c r="J30" s="22"/>
      <c r="K30" s="22"/>
      <c r="L30" s="191"/>
    </row>
    <row r="31" spans="1:12" ht="12.75">
      <c r="A31" s="175"/>
      <c r="B31" s="176"/>
      <c r="C31" s="14"/>
      <c r="D31" s="13"/>
      <c r="E31" s="13">
        <v>6.4</v>
      </c>
      <c r="F31" s="13">
        <v>7</v>
      </c>
      <c r="G31" s="13">
        <v>22.3</v>
      </c>
      <c r="H31" s="13">
        <v>199</v>
      </c>
      <c r="I31" s="178"/>
      <c r="J31" s="22">
        <v>17.69</v>
      </c>
      <c r="K31" s="22">
        <v>2.47</v>
      </c>
      <c r="L31" s="192"/>
    </row>
    <row r="32" spans="1:12" ht="15.75" customHeight="1">
      <c r="A32" s="175" t="s">
        <v>133</v>
      </c>
      <c r="B32" s="175" t="s">
        <v>166</v>
      </c>
      <c r="C32" s="11" t="s">
        <v>103</v>
      </c>
      <c r="D32" s="9">
        <v>100</v>
      </c>
      <c r="E32" s="9"/>
      <c r="F32" s="9"/>
      <c r="G32" s="9"/>
      <c r="H32" s="9"/>
      <c r="I32" s="177">
        <v>11.69</v>
      </c>
      <c r="J32" s="22"/>
      <c r="K32" s="22"/>
      <c r="L32" s="190">
        <v>59</v>
      </c>
    </row>
    <row r="33" spans="1:12" ht="16.5" customHeight="1">
      <c r="A33" s="175"/>
      <c r="B33" s="175"/>
      <c r="C33" s="11" t="s">
        <v>47</v>
      </c>
      <c r="D33" s="9">
        <v>116</v>
      </c>
      <c r="E33" s="9"/>
      <c r="F33" s="9"/>
      <c r="G33" s="9"/>
      <c r="H33" s="9"/>
      <c r="I33" s="138"/>
      <c r="J33" s="22"/>
      <c r="K33" s="22"/>
      <c r="L33" s="191"/>
    </row>
    <row r="34" spans="1:12" ht="12.75">
      <c r="A34" s="175"/>
      <c r="B34" s="175"/>
      <c r="C34" s="11" t="s">
        <v>100</v>
      </c>
      <c r="D34" s="9">
        <v>64</v>
      </c>
      <c r="E34" s="9"/>
      <c r="F34" s="9"/>
      <c r="G34" s="9"/>
      <c r="H34" s="9"/>
      <c r="I34" s="138"/>
      <c r="J34" s="22"/>
      <c r="K34" s="22"/>
      <c r="L34" s="191"/>
    </row>
    <row r="35" spans="1:12" ht="12.75">
      <c r="A35" s="175"/>
      <c r="B35" s="175"/>
      <c r="C35" s="11" t="s">
        <v>48</v>
      </c>
      <c r="D35" s="9">
        <v>60</v>
      </c>
      <c r="E35" s="9"/>
      <c r="F35" s="9"/>
      <c r="G35" s="9"/>
      <c r="H35" s="9"/>
      <c r="I35" s="138"/>
      <c r="J35" s="22"/>
      <c r="K35" s="22"/>
      <c r="L35" s="191"/>
    </row>
    <row r="36" spans="1:12" ht="15.75" customHeight="1">
      <c r="A36" s="175"/>
      <c r="B36" s="175"/>
      <c r="C36" s="11" t="s">
        <v>49</v>
      </c>
      <c r="D36" s="9">
        <v>30</v>
      </c>
      <c r="E36" s="9"/>
      <c r="F36" s="9"/>
      <c r="G36" s="9"/>
      <c r="H36" s="9"/>
      <c r="I36" s="138"/>
      <c r="J36" s="22"/>
      <c r="K36" s="22"/>
      <c r="L36" s="191"/>
    </row>
    <row r="37" spans="1:12" ht="16.5" customHeight="1">
      <c r="A37" s="175"/>
      <c r="B37" s="175"/>
      <c r="C37" s="11" t="s">
        <v>175</v>
      </c>
      <c r="D37" s="9">
        <v>6</v>
      </c>
      <c r="E37" s="9"/>
      <c r="F37" s="9"/>
      <c r="G37" s="9"/>
      <c r="H37" s="9"/>
      <c r="I37" s="178"/>
      <c r="J37" s="22"/>
      <c r="K37" s="22"/>
      <c r="L37" s="192"/>
    </row>
    <row r="38" spans="1:12" ht="12.75">
      <c r="A38" s="175"/>
      <c r="B38" s="175"/>
      <c r="C38" s="11"/>
      <c r="D38" s="9"/>
      <c r="E38" s="9">
        <v>12.65</v>
      </c>
      <c r="F38" s="9">
        <v>12.73</v>
      </c>
      <c r="G38" s="9">
        <v>21.21</v>
      </c>
      <c r="H38" s="9">
        <v>234.42</v>
      </c>
      <c r="I38" s="12"/>
      <c r="J38" s="22">
        <v>12.54</v>
      </c>
      <c r="K38" s="22">
        <v>47.68</v>
      </c>
      <c r="L38" s="113"/>
    </row>
    <row r="39" spans="1:12" ht="12.75">
      <c r="A39" s="175">
        <v>200</v>
      </c>
      <c r="B39" s="176" t="s">
        <v>67</v>
      </c>
      <c r="C39" s="11" t="s">
        <v>68</v>
      </c>
      <c r="D39" s="9">
        <v>20</v>
      </c>
      <c r="E39" s="9"/>
      <c r="F39" s="9"/>
      <c r="G39" s="9"/>
      <c r="H39" s="9"/>
      <c r="I39" s="177">
        <v>0.1</v>
      </c>
      <c r="J39" s="22"/>
      <c r="K39" s="22"/>
      <c r="L39" s="190">
        <v>250</v>
      </c>
    </row>
    <row r="40" spans="1:12" ht="12.75">
      <c r="A40" s="175"/>
      <c r="B40" s="176"/>
      <c r="C40" s="11" t="s">
        <v>22</v>
      </c>
      <c r="D40" s="9">
        <v>15</v>
      </c>
      <c r="E40" s="9"/>
      <c r="F40" s="9"/>
      <c r="G40" s="9"/>
      <c r="H40" s="9"/>
      <c r="I40" s="138"/>
      <c r="J40" s="22"/>
      <c r="K40" s="22"/>
      <c r="L40" s="191"/>
    </row>
    <row r="41" spans="1:12" ht="12.75">
      <c r="A41" s="175"/>
      <c r="B41" s="176"/>
      <c r="C41" s="11"/>
      <c r="D41" s="9"/>
      <c r="E41" s="9">
        <v>0.6</v>
      </c>
      <c r="F41" s="9">
        <v>0</v>
      </c>
      <c r="G41" s="25">
        <v>13.4</v>
      </c>
      <c r="H41" s="9">
        <v>124</v>
      </c>
      <c r="I41" s="178"/>
      <c r="J41" s="120">
        <v>198.7</v>
      </c>
      <c r="K41" s="120">
        <v>172.6</v>
      </c>
      <c r="L41" s="192"/>
    </row>
    <row r="42" spans="1:12" ht="12.75">
      <c r="A42" s="16">
        <v>88</v>
      </c>
      <c r="B42" s="8" t="s">
        <v>108</v>
      </c>
      <c r="C42" s="14" t="s">
        <v>109</v>
      </c>
      <c r="D42" s="13">
        <v>88</v>
      </c>
      <c r="E42" s="13">
        <v>5.32</v>
      </c>
      <c r="F42" s="13">
        <v>0.63</v>
      </c>
      <c r="G42" s="13">
        <v>34.86</v>
      </c>
      <c r="H42" s="13">
        <v>158.2</v>
      </c>
      <c r="I42" s="20">
        <v>0</v>
      </c>
      <c r="J42" s="120">
        <v>0</v>
      </c>
      <c r="K42" s="120">
        <v>312.6</v>
      </c>
      <c r="L42" s="113"/>
    </row>
    <row r="43" spans="1:12" ht="12.75">
      <c r="A43" s="16"/>
      <c r="B43" s="157" t="s">
        <v>71</v>
      </c>
      <c r="C43" s="165"/>
      <c r="D43" s="14"/>
      <c r="E43" s="6">
        <f>SUM(E24:E42)</f>
        <v>25.39</v>
      </c>
      <c r="F43" s="6">
        <f>SUM(F24:F42)</f>
        <v>25.54</v>
      </c>
      <c r="G43" s="6">
        <f>SUM(G24:G42)</f>
        <v>94.28999999999999</v>
      </c>
      <c r="H43" s="6">
        <f>SUM(H24:H42)</f>
        <v>776.6600000000001</v>
      </c>
      <c r="I43" s="12"/>
      <c r="J43" s="6">
        <f>SUM(J24:J42)</f>
        <v>231.38</v>
      </c>
      <c r="K43" s="6">
        <f>SUM(K24:K42)</f>
        <v>535.53</v>
      </c>
      <c r="L43" s="113"/>
    </row>
    <row r="44" spans="1:12" ht="12.75">
      <c r="A44" s="24"/>
      <c r="B44" s="23" t="s">
        <v>72</v>
      </c>
      <c r="C44" s="14"/>
      <c r="D44" s="13"/>
      <c r="E44" s="13"/>
      <c r="F44" s="13"/>
      <c r="G44" s="13"/>
      <c r="H44" s="6"/>
      <c r="I44" s="12"/>
      <c r="J44" s="22"/>
      <c r="K44" s="22"/>
      <c r="L44" s="113"/>
    </row>
    <row r="45" spans="1:12" ht="12.75">
      <c r="A45" s="175">
        <v>200</v>
      </c>
      <c r="B45" s="176" t="s">
        <v>20</v>
      </c>
      <c r="C45" s="11" t="s">
        <v>21</v>
      </c>
      <c r="D45" s="13">
        <v>1</v>
      </c>
      <c r="E45" s="13"/>
      <c r="F45" s="13"/>
      <c r="G45" s="13"/>
      <c r="H45" s="13"/>
      <c r="I45" s="177">
        <v>0</v>
      </c>
      <c r="J45" s="22"/>
      <c r="K45" s="22"/>
      <c r="L45" s="190">
        <v>136</v>
      </c>
    </row>
    <row r="46" spans="1:12" ht="12.75">
      <c r="A46" s="175"/>
      <c r="B46" s="176"/>
      <c r="C46" s="11" t="s">
        <v>22</v>
      </c>
      <c r="D46" s="13">
        <v>15</v>
      </c>
      <c r="E46" s="13">
        <v>0</v>
      </c>
      <c r="F46" s="13">
        <v>0</v>
      </c>
      <c r="G46" s="13">
        <v>15</v>
      </c>
      <c r="H46" s="13">
        <v>58</v>
      </c>
      <c r="I46" s="178"/>
      <c r="J46" s="22"/>
      <c r="K46" s="22"/>
      <c r="L46" s="192"/>
    </row>
    <row r="47" spans="1:12" ht="12.75">
      <c r="A47" s="16">
        <v>90</v>
      </c>
      <c r="B47" s="8" t="s">
        <v>113</v>
      </c>
      <c r="C47" s="11" t="s">
        <v>158</v>
      </c>
      <c r="D47" s="13">
        <v>90</v>
      </c>
      <c r="E47" s="13">
        <v>4.73</v>
      </c>
      <c r="F47" s="13">
        <v>8.32</v>
      </c>
      <c r="G47" s="13">
        <v>38.37</v>
      </c>
      <c r="H47" s="13">
        <v>248.22</v>
      </c>
      <c r="I47" s="12">
        <v>0</v>
      </c>
      <c r="J47" s="111">
        <v>14.6</v>
      </c>
      <c r="K47" s="111">
        <v>22.5</v>
      </c>
      <c r="L47" s="113"/>
    </row>
    <row r="48" spans="1:12" ht="16.5" customHeight="1">
      <c r="A48" s="24"/>
      <c r="B48" s="157" t="s">
        <v>76</v>
      </c>
      <c r="C48" s="165"/>
      <c r="D48" s="13"/>
      <c r="E48" s="6">
        <f>SUM(E47:E47)</f>
        <v>4.73</v>
      </c>
      <c r="F48" s="6">
        <f>SUM(F47:F47)</f>
        <v>8.32</v>
      </c>
      <c r="G48" s="6">
        <f>SUM(G47:G47)</f>
        <v>38.37</v>
      </c>
      <c r="H48" s="6">
        <f>SUM(H47:H47)</f>
        <v>248.22</v>
      </c>
      <c r="I48" s="12"/>
      <c r="J48" s="6">
        <f>SUM(J47:J47)</f>
        <v>14.6</v>
      </c>
      <c r="K48" s="6">
        <f>SUM(K47:K47)</f>
        <v>22.5</v>
      </c>
      <c r="L48" s="113"/>
    </row>
    <row r="49" spans="1:12" ht="12.75">
      <c r="A49" s="24"/>
      <c r="B49" s="23" t="s">
        <v>77</v>
      </c>
      <c r="C49" s="14"/>
      <c r="D49" s="13"/>
      <c r="E49" s="13"/>
      <c r="F49" s="13"/>
      <c r="G49" s="13"/>
      <c r="H49" s="6"/>
      <c r="I49" s="12"/>
      <c r="J49" s="22"/>
      <c r="K49" s="22"/>
      <c r="L49" s="113"/>
    </row>
    <row r="50" spans="1:12" ht="12.75">
      <c r="A50" s="179">
        <v>100</v>
      </c>
      <c r="B50" s="189" t="s">
        <v>187</v>
      </c>
      <c r="C50" s="14" t="s">
        <v>188</v>
      </c>
      <c r="D50" s="13">
        <v>100</v>
      </c>
      <c r="E50" s="13"/>
      <c r="F50" s="13"/>
      <c r="G50" s="13"/>
      <c r="H50" s="6"/>
      <c r="I50" s="177">
        <v>1.15</v>
      </c>
      <c r="J50" s="22"/>
      <c r="K50" s="22"/>
      <c r="L50" s="190">
        <v>68</v>
      </c>
    </row>
    <row r="51" spans="1:12" ht="12.75">
      <c r="A51" s="179"/>
      <c r="B51" s="189"/>
      <c r="C51" s="14" t="s">
        <v>118</v>
      </c>
      <c r="D51" s="13">
        <v>18</v>
      </c>
      <c r="E51" s="13"/>
      <c r="F51" s="13"/>
      <c r="G51" s="13"/>
      <c r="H51" s="6"/>
      <c r="I51" s="138"/>
      <c r="J51" s="22"/>
      <c r="K51" s="22"/>
      <c r="L51" s="191"/>
    </row>
    <row r="52" spans="1:12" ht="12.75">
      <c r="A52" s="179"/>
      <c r="B52" s="189"/>
      <c r="C52" s="14" t="s">
        <v>49</v>
      </c>
      <c r="D52" s="13">
        <v>27</v>
      </c>
      <c r="E52" s="13"/>
      <c r="F52" s="13"/>
      <c r="G52" s="13"/>
      <c r="H52" s="6"/>
      <c r="I52" s="138"/>
      <c r="J52" s="22"/>
      <c r="K52" s="22"/>
      <c r="L52" s="191"/>
    </row>
    <row r="53" spans="1:12" ht="12.75">
      <c r="A53" s="179"/>
      <c r="B53" s="189"/>
      <c r="C53" s="14"/>
      <c r="D53" s="14" t="s">
        <v>189</v>
      </c>
      <c r="E53" s="13">
        <v>9.57</v>
      </c>
      <c r="F53" s="13">
        <v>18.57</v>
      </c>
      <c r="G53" s="13">
        <v>9.65</v>
      </c>
      <c r="H53" s="13">
        <v>181.68</v>
      </c>
      <c r="I53" s="178"/>
      <c r="J53" s="22">
        <v>11.36</v>
      </c>
      <c r="K53" s="22">
        <v>2.66</v>
      </c>
      <c r="L53" s="192"/>
    </row>
    <row r="54" spans="1:12" ht="12.75">
      <c r="A54" s="16">
        <v>150</v>
      </c>
      <c r="B54" s="24" t="s">
        <v>190</v>
      </c>
      <c r="C54" s="14" t="s">
        <v>191</v>
      </c>
      <c r="D54" s="13">
        <v>33</v>
      </c>
      <c r="E54" s="13">
        <v>2.31</v>
      </c>
      <c r="F54" s="13">
        <v>0.2</v>
      </c>
      <c r="G54" s="13">
        <v>25.51</v>
      </c>
      <c r="H54" s="13">
        <v>106.59</v>
      </c>
      <c r="I54" s="12">
        <v>0</v>
      </c>
      <c r="J54" s="22"/>
      <c r="K54" s="22"/>
      <c r="L54" s="113">
        <v>315</v>
      </c>
    </row>
    <row r="55" spans="1:12" ht="12.75">
      <c r="A55" s="175">
        <v>30</v>
      </c>
      <c r="B55" s="176" t="s">
        <v>60</v>
      </c>
      <c r="C55" s="11" t="s">
        <v>61</v>
      </c>
      <c r="D55" s="13">
        <v>2</v>
      </c>
      <c r="E55" s="13"/>
      <c r="F55" s="13"/>
      <c r="G55" s="13"/>
      <c r="H55" s="13"/>
      <c r="I55" s="177">
        <v>0.39</v>
      </c>
      <c r="J55" s="22"/>
      <c r="K55" s="22"/>
      <c r="L55" s="190">
        <v>229</v>
      </c>
    </row>
    <row r="56" spans="1:12" ht="12.75">
      <c r="A56" s="175"/>
      <c r="B56" s="176"/>
      <c r="C56" s="11" t="s">
        <v>62</v>
      </c>
      <c r="D56" s="13">
        <v>2</v>
      </c>
      <c r="E56" s="13"/>
      <c r="F56" s="13"/>
      <c r="G56" s="13"/>
      <c r="H56" s="13"/>
      <c r="I56" s="138"/>
      <c r="J56" s="22"/>
      <c r="K56" s="22"/>
      <c r="L56" s="191"/>
    </row>
    <row r="57" spans="1:12" ht="12.75">
      <c r="A57" s="175"/>
      <c r="B57" s="176"/>
      <c r="C57" s="11" t="s">
        <v>63</v>
      </c>
      <c r="D57" s="13">
        <v>3</v>
      </c>
      <c r="E57" s="13">
        <v>0.25</v>
      </c>
      <c r="F57" s="13">
        <v>3.02</v>
      </c>
      <c r="G57" s="13">
        <v>1.55</v>
      </c>
      <c r="H57" s="13">
        <v>33.99</v>
      </c>
      <c r="I57" s="178"/>
      <c r="J57" s="22">
        <v>24.6</v>
      </c>
      <c r="K57" s="22">
        <v>31.2</v>
      </c>
      <c r="L57" s="192"/>
    </row>
    <row r="58" spans="1:12" ht="12.75">
      <c r="A58" s="7">
        <v>50</v>
      </c>
      <c r="B58" s="8" t="s">
        <v>82</v>
      </c>
      <c r="C58" s="11" t="s">
        <v>83</v>
      </c>
      <c r="D58" s="13">
        <v>50</v>
      </c>
      <c r="E58" s="13">
        <v>3.8</v>
      </c>
      <c r="F58" s="13">
        <v>0.45</v>
      </c>
      <c r="G58" s="25">
        <v>22.05</v>
      </c>
      <c r="H58" s="13">
        <v>113</v>
      </c>
      <c r="I58" s="12">
        <v>0</v>
      </c>
      <c r="J58" s="120">
        <v>148.6</v>
      </c>
      <c r="K58" s="120">
        <v>211.6</v>
      </c>
      <c r="L58" s="113"/>
    </row>
    <row r="59" spans="1:12" ht="12.75">
      <c r="A59" s="179">
        <v>200</v>
      </c>
      <c r="B59" s="189" t="s">
        <v>111</v>
      </c>
      <c r="C59" s="14" t="s">
        <v>85</v>
      </c>
      <c r="D59" s="13">
        <v>1</v>
      </c>
      <c r="E59" s="13"/>
      <c r="F59" s="13"/>
      <c r="G59" s="13"/>
      <c r="H59" s="13"/>
      <c r="I59" s="177">
        <v>2.03</v>
      </c>
      <c r="J59" s="22"/>
      <c r="K59" s="22"/>
      <c r="L59" s="190">
        <v>137</v>
      </c>
    </row>
    <row r="60" spans="1:12" ht="12.75">
      <c r="A60" s="179"/>
      <c r="B60" s="189"/>
      <c r="C60" s="14" t="s">
        <v>22</v>
      </c>
      <c r="D60" s="13">
        <v>15</v>
      </c>
      <c r="E60" s="13"/>
      <c r="F60" s="13"/>
      <c r="G60" s="13"/>
      <c r="H60" s="13"/>
      <c r="I60" s="138"/>
      <c r="J60" s="22"/>
      <c r="K60" s="22"/>
      <c r="L60" s="191"/>
    </row>
    <row r="61" spans="1:12" ht="12.75">
      <c r="A61" s="179"/>
      <c r="B61" s="189"/>
      <c r="C61" s="14" t="s">
        <v>112</v>
      </c>
      <c r="D61" s="13">
        <v>7</v>
      </c>
      <c r="E61" s="13"/>
      <c r="F61" s="13"/>
      <c r="G61" s="13"/>
      <c r="H61" s="13"/>
      <c r="I61" s="138"/>
      <c r="J61" s="22"/>
      <c r="K61" s="22"/>
      <c r="L61" s="191"/>
    </row>
    <row r="62" spans="1:12" ht="12.75">
      <c r="A62" s="179"/>
      <c r="B62" s="189"/>
      <c r="C62" s="14"/>
      <c r="D62" s="13"/>
      <c r="E62" s="13">
        <v>0.3</v>
      </c>
      <c r="F62" s="13">
        <v>0</v>
      </c>
      <c r="G62" s="13">
        <v>15.2</v>
      </c>
      <c r="H62" s="13">
        <v>60</v>
      </c>
      <c r="I62" s="178"/>
      <c r="J62" s="22">
        <v>0</v>
      </c>
      <c r="K62" s="22">
        <v>0</v>
      </c>
      <c r="L62" s="192"/>
    </row>
    <row r="63" spans="1:12" ht="12.75">
      <c r="A63" s="24"/>
      <c r="B63" s="23" t="s">
        <v>87</v>
      </c>
      <c r="C63" s="14"/>
      <c r="D63" s="13"/>
      <c r="E63" s="13"/>
      <c r="F63" s="13"/>
      <c r="G63" s="13"/>
      <c r="H63" s="13"/>
      <c r="I63" s="12"/>
      <c r="J63" s="22"/>
      <c r="K63" s="22"/>
      <c r="L63" s="113"/>
    </row>
    <row r="64" spans="1:12" ht="12.75">
      <c r="A64" s="16">
        <v>200</v>
      </c>
      <c r="B64" s="24" t="s">
        <v>180</v>
      </c>
      <c r="C64" s="14" t="s">
        <v>140</v>
      </c>
      <c r="D64" s="13">
        <v>200</v>
      </c>
      <c r="E64" s="13">
        <v>5.6</v>
      </c>
      <c r="F64" s="13">
        <v>5</v>
      </c>
      <c r="G64" s="13">
        <v>22</v>
      </c>
      <c r="H64" s="13">
        <v>154</v>
      </c>
      <c r="I64" s="12">
        <v>1.4</v>
      </c>
      <c r="J64" s="112">
        <v>101.8</v>
      </c>
      <c r="K64" s="62">
        <v>88.1</v>
      </c>
      <c r="L64" s="113"/>
    </row>
    <row r="65" spans="1:12" ht="12.75">
      <c r="A65" s="7"/>
      <c r="B65" s="137" t="s">
        <v>86</v>
      </c>
      <c r="C65" s="158"/>
      <c r="D65" s="9"/>
      <c r="E65" s="37">
        <f>E64+E62+E60+E59+E58+E54+E53+E57</f>
        <v>21.83</v>
      </c>
      <c r="F65" s="37">
        <f>F64+F62+F60+F59+F58+F54+F53+F57</f>
        <v>27.24</v>
      </c>
      <c r="G65" s="37">
        <f>G64+G62+G60+G59+G58+G54+G53+G57</f>
        <v>95.96000000000001</v>
      </c>
      <c r="H65" s="37">
        <f>H64+H62+H60+H59+H58+H54+H53+H57</f>
        <v>649.26</v>
      </c>
      <c r="I65" s="110"/>
      <c r="J65" s="37">
        <f>J64+J62+J60+J59+J58+J54+J53+J57</f>
        <v>286.36</v>
      </c>
      <c r="K65" s="37">
        <f>K64+K62+K60+K59+K58+K54+K53+K57</f>
        <v>333.56</v>
      </c>
      <c r="L65" s="113"/>
    </row>
    <row r="66" spans="1:12" ht="14.25" customHeight="1">
      <c r="A66" s="13"/>
      <c r="B66" s="4" t="s">
        <v>141</v>
      </c>
      <c r="C66" s="14"/>
      <c r="D66" s="14"/>
      <c r="E66" s="19">
        <f>E65+E48+E43+E19+E15</f>
        <v>69.43</v>
      </c>
      <c r="F66" s="19">
        <f>F65+F48+F43+F19+F15</f>
        <v>78.93</v>
      </c>
      <c r="G66" s="19">
        <f>G65+G48+G43+G19+G15</f>
        <v>373.25</v>
      </c>
      <c r="H66" s="19">
        <f>H65+H48+H43+H19+H15</f>
        <v>2466.8500000000004</v>
      </c>
      <c r="I66" s="108">
        <f>SUM(I5:I64)</f>
        <v>51.13</v>
      </c>
      <c r="J66" s="19">
        <f>J65+J48+J43+J19+J15</f>
        <v>788.25</v>
      </c>
      <c r="K66" s="19">
        <f>K65+K48+K43+K19+K15</f>
        <v>1303.32</v>
      </c>
      <c r="L66" s="113"/>
    </row>
  </sheetData>
  <sheetProtection/>
  <mergeCells count="51">
    <mergeCell ref="A10:A13"/>
    <mergeCell ref="B10:B13"/>
    <mergeCell ref="L10:L13"/>
    <mergeCell ref="I5:I9"/>
    <mergeCell ref="L5:L9"/>
    <mergeCell ref="A6:A9"/>
    <mergeCell ref="B6:B9"/>
    <mergeCell ref="A2:A3"/>
    <mergeCell ref="B2:B3"/>
    <mergeCell ref="C2:C3"/>
    <mergeCell ref="E2:G3"/>
    <mergeCell ref="L25:L31"/>
    <mergeCell ref="A21:A24"/>
    <mergeCell ref="B21:B24"/>
    <mergeCell ref="I21:I24"/>
    <mergeCell ref="L21:L24"/>
    <mergeCell ref="A25:A31"/>
    <mergeCell ref="B25:B31"/>
    <mergeCell ref="L39:L41"/>
    <mergeCell ref="A32:A38"/>
    <mergeCell ref="B32:B38"/>
    <mergeCell ref="I32:I37"/>
    <mergeCell ref="L32:L37"/>
    <mergeCell ref="L50:L53"/>
    <mergeCell ref="A45:A46"/>
    <mergeCell ref="B45:B46"/>
    <mergeCell ref="I45:I46"/>
    <mergeCell ref="L45:L46"/>
    <mergeCell ref="L59:L62"/>
    <mergeCell ref="A55:A57"/>
    <mergeCell ref="B55:B57"/>
    <mergeCell ref="I55:I57"/>
    <mergeCell ref="L55:L57"/>
    <mergeCell ref="B48:C48"/>
    <mergeCell ref="B65:C65"/>
    <mergeCell ref="I10:I13"/>
    <mergeCell ref="A59:A62"/>
    <mergeCell ref="B59:B62"/>
    <mergeCell ref="I59:I62"/>
    <mergeCell ref="A50:A53"/>
    <mergeCell ref="B50:B53"/>
    <mergeCell ref="I50:I53"/>
    <mergeCell ref="A39:A41"/>
    <mergeCell ref="J2:K2"/>
    <mergeCell ref="B15:C15"/>
    <mergeCell ref="B19:C19"/>
    <mergeCell ref="B43:C43"/>
    <mergeCell ref="B39:B41"/>
    <mergeCell ref="I39:I41"/>
    <mergeCell ref="I25:I31"/>
    <mergeCell ref="H2:H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60" zoomScaleNormal="80" zoomScalePageLayoutView="0" workbookViewId="0" topLeftCell="A1">
      <selection activeCell="J45" sqref="J45:K45"/>
    </sheetView>
  </sheetViews>
  <sheetFormatPr defaultColWidth="9.00390625" defaultRowHeight="12.75"/>
  <cols>
    <col min="1" max="1" width="11.00390625" style="0" customWidth="1"/>
    <col min="2" max="2" width="20.875" style="0" customWidth="1"/>
    <col min="3" max="3" width="20.125" style="0" customWidth="1"/>
    <col min="4" max="4" width="10.625" style="0" customWidth="1"/>
    <col min="5" max="6" width="10.25390625" style="0" customWidth="1"/>
    <col min="7" max="7" width="10.125" style="0" customWidth="1"/>
    <col min="8" max="8" width="10.375" style="0" customWidth="1"/>
    <col min="9" max="9" width="10.75390625" style="0" customWidth="1"/>
  </cols>
  <sheetData>
    <row r="1" ht="12.75">
      <c r="C1" s="2" t="s">
        <v>241</v>
      </c>
    </row>
    <row r="2" spans="1:12" ht="36">
      <c r="A2" s="150" t="s">
        <v>1</v>
      </c>
      <c r="B2" s="150" t="s">
        <v>2</v>
      </c>
      <c r="C2" s="150" t="s">
        <v>3</v>
      </c>
      <c r="D2" s="3" t="s">
        <v>4</v>
      </c>
      <c r="E2" s="150" t="s">
        <v>5</v>
      </c>
      <c r="F2" s="150"/>
      <c r="G2" s="150"/>
      <c r="H2" s="136" t="s">
        <v>6</v>
      </c>
      <c r="I2" s="22" t="s">
        <v>7</v>
      </c>
      <c r="J2" s="164" t="s">
        <v>275</v>
      </c>
      <c r="K2" s="164"/>
      <c r="L2" s="49" t="s">
        <v>91</v>
      </c>
    </row>
    <row r="3" spans="1:12" ht="12.75">
      <c r="A3" s="150"/>
      <c r="B3" s="150"/>
      <c r="C3" s="150"/>
      <c r="D3" s="3" t="s">
        <v>8</v>
      </c>
      <c r="E3" s="150"/>
      <c r="F3" s="150"/>
      <c r="G3" s="150"/>
      <c r="H3" s="136"/>
      <c r="I3" s="22"/>
      <c r="J3" s="101" t="s">
        <v>261</v>
      </c>
      <c r="K3" s="101" t="s">
        <v>276</v>
      </c>
      <c r="L3" s="112"/>
    </row>
    <row r="4" spans="1:12" ht="12.75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4" t="s">
        <v>12</v>
      </c>
      <c r="I4" s="22"/>
      <c r="J4" s="22"/>
      <c r="K4" s="22"/>
      <c r="L4" s="114"/>
    </row>
    <row r="5" spans="1:12" ht="12.75">
      <c r="A5" s="13"/>
      <c r="B5" s="4" t="s">
        <v>13</v>
      </c>
      <c r="C5" s="14"/>
      <c r="D5" s="14"/>
      <c r="E5" s="14"/>
      <c r="F5" s="14"/>
      <c r="G5" s="14"/>
      <c r="H5" s="14"/>
      <c r="I5" s="153">
        <v>36.64</v>
      </c>
      <c r="J5" s="22"/>
      <c r="K5" s="22"/>
      <c r="L5" s="200">
        <v>130</v>
      </c>
    </row>
    <row r="6" spans="1:12" ht="12.75">
      <c r="A6" s="169">
        <v>200</v>
      </c>
      <c r="B6" s="170" t="s">
        <v>192</v>
      </c>
      <c r="C6" s="40" t="s">
        <v>193</v>
      </c>
      <c r="D6" s="25">
        <v>59</v>
      </c>
      <c r="E6" s="25"/>
      <c r="F6" s="25"/>
      <c r="G6" s="25"/>
      <c r="H6" s="25"/>
      <c r="I6" s="154"/>
      <c r="J6" s="22"/>
      <c r="K6" s="22"/>
      <c r="L6" s="201"/>
    </row>
    <row r="7" spans="1:12" ht="12.75">
      <c r="A7" s="169"/>
      <c r="B7" s="170"/>
      <c r="C7" s="40" t="s">
        <v>100</v>
      </c>
      <c r="D7" s="25">
        <v>195</v>
      </c>
      <c r="E7" s="25"/>
      <c r="F7" s="25"/>
      <c r="G7" s="25"/>
      <c r="H7" s="25"/>
      <c r="I7" s="154"/>
      <c r="J7" s="22"/>
      <c r="K7" s="22"/>
      <c r="L7" s="201"/>
    </row>
    <row r="8" spans="1:12" ht="12.75">
      <c r="A8" s="169"/>
      <c r="B8" s="170"/>
      <c r="C8" s="40" t="s">
        <v>48</v>
      </c>
      <c r="D8" s="25">
        <v>11</v>
      </c>
      <c r="E8" s="25"/>
      <c r="F8" s="25"/>
      <c r="G8" s="25"/>
      <c r="H8" s="25"/>
      <c r="I8" s="154"/>
      <c r="J8" s="22"/>
      <c r="K8" s="22"/>
      <c r="L8" s="201"/>
    </row>
    <row r="9" spans="1:12" ht="12.75">
      <c r="A9" s="169"/>
      <c r="B9" s="170"/>
      <c r="C9" s="40" t="s">
        <v>49</v>
      </c>
      <c r="D9" s="25">
        <v>11</v>
      </c>
      <c r="E9" s="25"/>
      <c r="F9" s="25"/>
      <c r="G9" s="25"/>
      <c r="H9" s="25"/>
      <c r="I9" s="154"/>
      <c r="J9" s="22"/>
      <c r="K9" s="22"/>
      <c r="L9" s="201"/>
    </row>
    <row r="10" spans="1:12" ht="12.75">
      <c r="A10" s="169"/>
      <c r="B10" s="170"/>
      <c r="C10" s="40" t="s">
        <v>62</v>
      </c>
      <c r="D10" s="25">
        <v>5</v>
      </c>
      <c r="E10" s="25"/>
      <c r="F10" s="25"/>
      <c r="G10" s="25"/>
      <c r="H10" s="25"/>
      <c r="I10" s="154"/>
      <c r="J10" s="22"/>
      <c r="K10" s="22"/>
      <c r="L10" s="201"/>
    </row>
    <row r="11" spans="1:12" ht="12.75">
      <c r="A11" s="169"/>
      <c r="B11" s="170"/>
      <c r="C11" s="40" t="s">
        <v>94</v>
      </c>
      <c r="D11" s="25">
        <v>3</v>
      </c>
      <c r="E11" s="25"/>
      <c r="F11" s="25"/>
      <c r="G11" s="25"/>
      <c r="H11" s="25"/>
      <c r="I11" s="154"/>
      <c r="J11" s="22"/>
      <c r="K11" s="22"/>
      <c r="L11" s="201"/>
    </row>
    <row r="12" spans="1:12" ht="12.75">
      <c r="A12" s="169"/>
      <c r="B12" s="170"/>
      <c r="C12" s="40" t="s">
        <v>95</v>
      </c>
      <c r="D12" s="25">
        <v>9.6</v>
      </c>
      <c r="E12" s="25"/>
      <c r="F12" s="25"/>
      <c r="G12" s="25"/>
      <c r="H12" s="25"/>
      <c r="I12" s="154"/>
      <c r="J12" s="22"/>
      <c r="K12" s="22"/>
      <c r="L12" s="201"/>
    </row>
    <row r="13" spans="1:12" ht="12.75">
      <c r="A13" s="169"/>
      <c r="B13" s="170"/>
      <c r="C13" s="40" t="s">
        <v>22</v>
      </c>
      <c r="D13" s="25">
        <v>5</v>
      </c>
      <c r="E13" s="25">
        <v>8.86</v>
      </c>
      <c r="F13" s="25">
        <v>18.38</v>
      </c>
      <c r="G13" s="25">
        <v>14.88</v>
      </c>
      <c r="H13" s="25">
        <v>262.1</v>
      </c>
      <c r="I13" s="155"/>
      <c r="J13" s="22">
        <v>26.38</v>
      </c>
      <c r="K13" s="22">
        <v>1.3</v>
      </c>
      <c r="L13" s="202"/>
    </row>
    <row r="14" spans="1:12" ht="12.75">
      <c r="A14" s="175">
        <v>200</v>
      </c>
      <c r="B14" s="176" t="s">
        <v>20</v>
      </c>
      <c r="C14" s="11" t="s">
        <v>21</v>
      </c>
      <c r="D14" s="13">
        <v>1</v>
      </c>
      <c r="E14" s="13"/>
      <c r="F14" s="13"/>
      <c r="G14" s="13"/>
      <c r="H14" s="13"/>
      <c r="I14" s="153">
        <v>0</v>
      </c>
      <c r="J14" s="22"/>
      <c r="K14" s="22"/>
      <c r="L14" s="200">
        <v>136</v>
      </c>
    </row>
    <row r="15" spans="1:12" ht="12.75">
      <c r="A15" s="175"/>
      <c r="B15" s="176"/>
      <c r="C15" s="11" t="s">
        <v>22</v>
      </c>
      <c r="D15" s="13">
        <v>15</v>
      </c>
      <c r="E15" s="13">
        <v>0</v>
      </c>
      <c r="F15" s="13">
        <v>0</v>
      </c>
      <c r="G15" s="13">
        <v>15</v>
      </c>
      <c r="H15" s="13">
        <v>58</v>
      </c>
      <c r="I15" s="155"/>
      <c r="J15" s="29">
        <v>0</v>
      </c>
      <c r="K15" s="62">
        <v>1.6</v>
      </c>
      <c r="L15" s="202"/>
    </row>
    <row r="16" spans="1:12" ht="12.75">
      <c r="A16" s="179" t="s">
        <v>228</v>
      </c>
      <c r="B16" s="175" t="s">
        <v>238</v>
      </c>
      <c r="C16" s="14" t="s">
        <v>122</v>
      </c>
      <c r="D16" s="13">
        <v>50</v>
      </c>
      <c r="E16" s="25"/>
      <c r="F16" s="25"/>
      <c r="G16" s="25"/>
      <c r="H16" s="25"/>
      <c r="I16" s="161">
        <v>0.04</v>
      </c>
      <c r="J16" s="22"/>
      <c r="K16" s="22"/>
      <c r="L16" s="200"/>
    </row>
    <row r="17" spans="1:12" ht="12.75">
      <c r="A17" s="179"/>
      <c r="B17" s="203"/>
      <c r="C17" s="14" t="s">
        <v>123</v>
      </c>
      <c r="D17" s="13">
        <v>15</v>
      </c>
      <c r="E17" s="25"/>
      <c r="F17" s="25"/>
      <c r="G17" s="25"/>
      <c r="H17" s="25"/>
      <c r="I17" s="162"/>
      <c r="J17" s="22"/>
      <c r="K17" s="22"/>
      <c r="L17" s="201"/>
    </row>
    <row r="18" spans="1:12" ht="12.75">
      <c r="A18" s="179"/>
      <c r="B18" s="203"/>
      <c r="C18" s="14" t="s">
        <v>17</v>
      </c>
      <c r="D18" s="13">
        <v>10</v>
      </c>
      <c r="E18" s="25">
        <v>7.33</v>
      </c>
      <c r="F18" s="25">
        <v>5.14</v>
      </c>
      <c r="G18" s="25">
        <v>14.9</v>
      </c>
      <c r="H18" s="25">
        <v>170</v>
      </c>
      <c r="I18" s="163"/>
      <c r="J18" s="120">
        <v>148.6</v>
      </c>
      <c r="K18" s="120">
        <v>211.6</v>
      </c>
      <c r="L18" s="202"/>
    </row>
    <row r="19" spans="1:12" ht="12.75">
      <c r="A19" s="16"/>
      <c r="B19" s="157" t="s">
        <v>29</v>
      </c>
      <c r="C19" s="187"/>
      <c r="D19" s="13"/>
      <c r="E19" s="6">
        <f>SUM(E13:E18)</f>
        <v>16.189999999999998</v>
      </c>
      <c r="F19" s="6">
        <f>SUM(F13:F18)</f>
        <v>23.52</v>
      </c>
      <c r="G19" s="6">
        <f>SUM(G13:G18)</f>
        <v>44.78</v>
      </c>
      <c r="H19" s="6">
        <f>SUM(H13:H18)</f>
        <v>490.1</v>
      </c>
      <c r="I19" s="20"/>
      <c r="J19" s="6">
        <f>SUM(J13:J18)</f>
        <v>174.98</v>
      </c>
      <c r="K19" s="6">
        <f>SUM(K13:K18)</f>
        <v>214.5</v>
      </c>
      <c r="L19" s="117"/>
    </row>
    <row r="20" spans="1:12" ht="18.75" customHeight="1">
      <c r="A20" s="7"/>
      <c r="B20" s="5" t="s">
        <v>30</v>
      </c>
      <c r="C20" s="11"/>
      <c r="D20" s="13"/>
      <c r="E20" s="6"/>
      <c r="F20" s="6"/>
      <c r="G20" s="6"/>
      <c r="H20" s="6"/>
      <c r="I20" s="10"/>
      <c r="J20" s="22"/>
      <c r="K20" s="22"/>
      <c r="L20" s="115"/>
    </row>
    <row r="21" spans="1:12" ht="12.75">
      <c r="A21" s="7">
        <v>200</v>
      </c>
      <c r="B21" s="8" t="s">
        <v>31</v>
      </c>
      <c r="C21" s="11" t="s">
        <v>32</v>
      </c>
      <c r="D21" s="13">
        <v>200</v>
      </c>
      <c r="E21" s="13">
        <v>1</v>
      </c>
      <c r="F21" s="13">
        <v>0</v>
      </c>
      <c r="G21" s="13">
        <v>23.4</v>
      </c>
      <c r="H21" s="13">
        <v>117</v>
      </c>
      <c r="I21" s="20">
        <v>4</v>
      </c>
      <c r="J21" s="62">
        <v>0.7</v>
      </c>
      <c r="K21" s="62">
        <v>26.9</v>
      </c>
      <c r="L21" s="115"/>
    </row>
    <row r="22" spans="1:12" ht="21" customHeight="1">
      <c r="A22" s="7">
        <v>200</v>
      </c>
      <c r="B22" s="8" t="s">
        <v>34</v>
      </c>
      <c r="C22" s="11" t="s">
        <v>35</v>
      </c>
      <c r="D22" s="13">
        <v>200</v>
      </c>
      <c r="E22" s="13">
        <v>1.6</v>
      </c>
      <c r="F22" s="13">
        <v>0</v>
      </c>
      <c r="G22" s="13">
        <v>16.8</v>
      </c>
      <c r="H22" s="25">
        <v>90</v>
      </c>
      <c r="I22" s="20">
        <v>54</v>
      </c>
      <c r="J22" s="62">
        <v>11.77</v>
      </c>
      <c r="K22" s="62">
        <v>27.63</v>
      </c>
      <c r="L22" s="115"/>
    </row>
    <row r="23" spans="1:12" ht="18.75" customHeight="1">
      <c r="A23" s="7"/>
      <c r="B23" s="157" t="s">
        <v>36</v>
      </c>
      <c r="C23" s="187"/>
      <c r="D23" s="13"/>
      <c r="E23" s="6">
        <f>E22+E21</f>
        <v>2.6</v>
      </c>
      <c r="F23" s="6">
        <f>F22+F21</f>
        <v>0</v>
      </c>
      <c r="G23" s="6">
        <f>G22+G21</f>
        <v>40.2</v>
      </c>
      <c r="H23" s="6">
        <f>H22+H21</f>
        <v>207</v>
      </c>
      <c r="I23" s="21"/>
      <c r="J23" s="6">
        <f>SUM(J17:J22)</f>
        <v>336.04999999999995</v>
      </c>
      <c r="K23" s="6">
        <f>SUM(K17:K22)</f>
        <v>480.63</v>
      </c>
      <c r="L23" s="115"/>
    </row>
    <row r="24" spans="1:12" ht="12.75">
      <c r="A24" s="16"/>
      <c r="B24" s="17" t="s">
        <v>37</v>
      </c>
      <c r="C24" s="11"/>
      <c r="D24" s="13"/>
      <c r="E24" s="13"/>
      <c r="F24" s="13"/>
      <c r="G24" s="13"/>
      <c r="H24" s="13"/>
      <c r="I24" s="177">
        <v>12.4</v>
      </c>
      <c r="J24" s="22"/>
      <c r="K24" s="22"/>
      <c r="L24" s="190">
        <v>20</v>
      </c>
    </row>
    <row r="25" spans="1:12" ht="12.75">
      <c r="A25" s="179">
        <v>70</v>
      </c>
      <c r="B25" s="176" t="s">
        <v>38</v>
      </c>
      <c r="C25" s="11" t="s">
        <v>39</v>
      </c>
      <c r="D25" s="13">
        <v>33</v>
      </c>
      <c r="E25" s="18"/>
      <c r="F25" s="18"/>
      <c r="G25" s="18"/>
      <c r="H25" s="13"/>
      <c r="I25" s="138"/>
      <c r="J25" s="22"/>
      <c r="K25" s="22"/>
      <c r="L25" s="191"/>
    </row>
    <row r="26" spans="1:12" ht="12.75">
      <c r="A26" s="179"/>
      <c r="B26" s="176"/>
      <c r="C26" s="11" t="s">
        <v>40</v>
      </c>
      <c r="D26" s="13">
        <v>9</v>
      </c>
      <c r="E26" s="18"/>
      <c r="F26" s="18"/>
      <c r="G26" s="18"/>
      <c r="H26" s="13"/>
      <c r="I26" s="138"/>
      <c r="J26" s="22"/>
      <c r="K26" s="22"/>
      <c r="L26" s="191"/>
    </row>
    <row r="27" spans="1:12" ht="12.75">
      <c r="A27" s="179"/>
      <c r="B27" s="176"/>
      <c r="C27" s="11" t="s">
        <v>41</v>
      </c>
      <c r="D27" s="13">
        <v>9</v>
      </c>
      <c r="E27" s="18"/>
      <c r="F27" s="18"/>
      <c r="G27" s="18"/>
      <c r="H27" s="18"/>
      <c r="I27" s="138"/>
      <c r="J27" s="22"/>
      <c r="K27" s="22"/>
      <c r="L27" s="191"/>
    </row>
    <row r="28" spans="1:12" ht="12.75">
      <c r="A28" s="179"/>
      <c r="B28" s="176"/>
      <c r="C28" s="11" t="s">
        <v>42</v>
      </c>
      <c r="D28" s="13">
        <v>26</v>
      </c>
      <c r="E28" s="13">
        <v>0.96</v>
      </c>
      <c r="F28" s="13">
        <v>2.87</v>
      </c>
      <c r="G28" s="13">
        <v>2.31</v>
      </c>
      <c r="H28" s="13">
        <v>39.9</v>
      </c>
      <c r="I28" s="178"/>
      <c r="J28" s="29">
        <v>2.6</v>
      </c>
      <c r="K28" s="62">
        <v>4.99</v>
      </c>
      <c r="L28" s="192"/>
    </row>
    <row r="29" spans="1:12" ht="12.75">
      <c r="A29" s="169" t="s">
        <v>172</v>
      </c>
      <c r="B29" s="170" t="s">
        <v>194</v>
      </c>
      <c r="C29" s="27" t="s">
        <v>195</v>
      </c>
      <c r="D29" s="25">
        <v>54</v>
      </c>
      <c r="E29" s="25"/>
      <c r="F29" s="25"/>
      <c r="G29" s="25"/>
      <c r="H29" s="25"/>
      <c r="I29" s="153">
        <v>7</v>
      </c>
      <c r="J29" s="22"/>
      <c r="K29" s="22"/>
      <c r="L29" s="200">
        <v>34</v>
      </c>
    </row>
    <row r="30" spans="1:12" ht="12.75">
      <c r="A30" s="169"/>
      <c r="B30" s="170"/>
      <c r="C30" s="27" t="s">
        <v>152</v>
      </c>
      <c r="D30" s="25">
        <v>80</v>
      </c>
      <c r="E30" s="25"/>
      <c r="F30" s="25"/>
      <c r="G30" s="25"/>
      <c r="H30" s="25"/>
      <c r="I30" s="154"/>
      <c r="J30" s="22"/>
      <c r="K30" s="22"/>
      <c r="L30" s="201"/>
    </row>
    <row r="31" spans="1:12" ht="12.75">
      <c r="A31" s="169"/>
      <c r="B31" s="170"/>
      <c r="C31" s="27" t="s">
        <v>47</v>
      </c>
      <c r="D31" s="25">
        <v>60</v>
      </c>
      <c r="E31" s="25"/>
      <c r="F31" s="25"/>
      <c r="G31" s="25"/>
      <c r="H31" s="25"/>
      <c r="I31" s="154"/>
      <c r="J31" s="22"/>
      <c r="K31" s="22"/>
      <c r="L31" s="201"/>
    </row>
    <row r="32" spans="1:12" ht="12.75">
      <c r="A32" s="169"/>
      <c r="B32" s="170"/>
      <c r="C32" s="27" t="s">
        <v>48</v>
      </c>
      <c r="D32" s="25">
        <v>13</v>
      </c>
      <c r="E32" s="25"/>
      <c r="F32" s="25"/>
      <c r="G32" s="25"/>
      <c r="H32" s="25"/>
      <c r="I32" s="154"/>
      <c r="J32" s="22"/>
      <c r="K32" s="22"/>
      <c r="L32" s="201"/>
    </row>
    <row r="33" spans="1:12" ht="12.75">
      <c r="A33" s="169"/>
      <c r="B33" s="170"/>
      <c r="C33" s="27" t="s">
        <v>40</v>
      </c>
      <c r="D33" s="25">
        <v>13</v>
      </c>
      <c r="E33" s="25"/>
      <c r="F33" s="25"/>
      <c r="G33" s="25"/>
      <c r="H33" s="25"/>
      <c r="I33" s="154"/>
      <c r="J33" s="22"/>
      <c r="K33" s="22"/>
      <c r="L33" s="201"/>
    </row>
    <row r="34" spans="1:12" ht="12.75">
      <c r="A34" s="169"/>
      <c r="B34" s="170"/>
      <c r="C34" s="27" t="s">
        <v>63</v>
      </c>
      <c r="D34" s="25">
        <v>5</v>
      </c>
      <c r="E34" s="25"/>
      <c r="F34" s="25"/>
      <c r="G34" s="25"/>
      <c r="H34" s="25"/>
      <c r="I34" s="154"/>
      <c r="J34" s="22"/>
      <c r="K34" s="22"/>
      <c r="L34" s="201"/>
    </row>
    <row r="35" spans="1:12" ht="12.75">
      <c r="A35" s="169"/>
      <c r="B35" s="170"/>
      <c r="C35" s="27" t="s">
        <v>22</v>
      </c>
      <c r="D35" s="25">
        <v>1.5</v>
      </c>
      <c r="E35" s="25"/>
      <c r="F35" s="25"/>
      <c r="G35" s="25"/>
      <c r="H35" s="25"/>
      <c r="I35" s="154"/>
      <c r="J35" s="22"/>
      <c r="K35" s="22"/>
      <c r="L35" s="201"/>
    </row>
    <row r="36" spans="1:12" ht="12.75">
      <c r="A36" s="169"/>
      <c r="B36" s="170"/>
      <c r="C36" s="27" t="s">
        <v>185</v>
      </c>
      <c r="D36" s="25">
        <v>3</v>
      </c>
      <c r="E36" s="25"/>
      <c r="F36" s="25"/>
      <c r="G36" s="25"/>
      <c r="H36" s="25"/>
      <c r="I36" s="154"/>
      <c r="J36" s="22"/>
      <c r="K36" s="22"/>
      <c r="L36" s="201"/>
    </row>
    <row r="37" spans="1:12" ht="12.75">
      <c r="A37" s="169"/>
      <c r="B37" s="170"/>
      <c r="C37" s="27" t="s">
        <v>52</v>
      </c>
      <c r="D37" s="25">
        <v>10</v>
      </c>
      <c r="E37" s="25">
        <v>7.17</v>
      </c>
      <c r="F37" s="25">
        <v>6.84</v>
      </c>
      <c r="G37" s="25">
        <v>19.3</v>
      </c>
      <c r="H37" s="25">
        <v>156.09</v>
      </c>
      <c r="I37" s="155"/>
      <c r="J37" s="22">
        <v>1.8</v>
      </c>
      <c r="K37" s="22">
        <v>14.25</v>
      </c>
      <c r="L37" s="202"/>
    </row>
    <row r="38" spans="1:12" ht="12.75">
      <c r="A38" s="175">
        <v>90</v>
      </c>
      <c r="B38" s="176" t="s">
        <v>132</v>
      </c>
      <c r="C38" s="14" t="s">
        <v>103</v>
      </c>
      <c r="D38" s="13">
        <v>90</v>
      </c>
      <c r="E38" s="25"/>
      <c r="F38" s="25"/>
      <c r="G38" s="25"/>
      <c r="H38" s="25"/>
      <c r="I38" s="161">
        <v>2.07</v>
      </c>
      <c r="J38" s="22"/>
      <c r="K38" s="22"/>
      <c r="L38" s="193">
        <v>101</v>
      </c>
    </row>
    <row r="39" spans="1:12" ht="12.75">
      <c r="A39" s="175"/>
      <c r="B39" s="176"/>
      <c r="C39" s="14" t="s">
        <v>118</v>
      </c>
      <c r="D39" s="13">
        <v>9</v>
      </c>
      <c r="E39" s="25"/>
      <c r="F39" s="25"/>
      <c r="G39" s="25"/>
      <c r="H39" s="25"/>
      <c r="I39" s="162"/>
      <c r="J39" s="22"/>
      <c r="K39" s="22"/>
      <c r="L39" s="194"/>
    </row>
    <row r="40" spans="1:12" ht="12.75">
      <c r="A40" s="175"/>
      <c r="B40" s="176"/>
      <c r="C40" s="14" t="s">
        <v>49</v>
      </c>
      <c r="D40" s="13">
        <v>24</v>
      </c>
      <c r="E40" s="25"/>
      <c r="F40" s="25"/>
      <c r="G40" s="25"/>
      <c r="H40" s="25"/>
      <c r="I40" s="162"/>
      <c r="J40" s="22"/>
      <c r="K40" s="22"/>
      <c r="L40" s="194"/>
    </row>
    <row r="41" spans="1:12" ht="12.75">
      <c r="A41" s="175"/>
      <c r="B41" s="176"/>
      <c r="C41" s="14"/>
      <c r="D41" s="13"/>
      <c r="E41" s="25">
        <v>11.45</v>
      </c>
      <c r="F41" s="25">
        <v>10.35</v>
      </c>
      <c r="G41" s="25">
        <v>11.52</v>
      </c>
      <c r="H41" s="25">
        <v>187.92</v>
      </c>
      <c r="I41" s="163"/>
      <c r="J41" s="22">
        <v>0.24</v>
      </c>
      <c r="K41" s="22">
        <v>1.1</v>
      </c>
      <c r="L41" s="195"/>
    </row>
    <row r="42" spans="1:12" ht="12.75">
      <c r="A42" s="7">
        <v>150</v>
      </c>
      <c r="B42" s="8" t="s">
        <v>196</v>
      </c>
      <c r="C42" s="14" t="s">
        <v>197</v>
      </c>
      <c r="D42" s="13">
        <v>30</v>
      </c>
      <c r="E42" s="9">
        <v>3.6</v>
      </c>
      <c r="F42" s="9">
        <v>3.84</v>
      </c>
      <c r="G42" s="9">
        <v>20.79</v>
      </c>
      <c r="H42" s="9">
        <v>100.2</v>
      </c>
      <c r="I42" s="20">
        <v>0</v>
      </c>
      <c r="J42" s="22">
        <v>11</v>
      </c>
      <c r="K42" s="22">
        <v>2.3</v>
      </c>
      <c r="L42" s="117"/>
    </row>
    <row r="43" spans="1:12" ht="12.75">
      <c r="A43" s="175">
        <v>30</v>
      </c>
      <c r="B43" s="176" t="s">
        <v>60</v>
      </c>
      <c r="C43" s="11" t="s">
        <v>61</v>
      </c>
      <c r="D43" s="13">
        <v>2</v>
      </c>
      <c r="E43" s="13"/>
      <c r="F43" s="13"/>
      <c r="G43" s="13"/>
      <c r="H43" s="13"/>
      <c r="I43" s="177">
        <v>0.39</v>
      </c>
      <c r="J43" s="22"/>
      <c r="K43" s="22"/>
      <c r="L43" s="190">
        <v>229</v>
      </c>
    </row>
    <row r="44" spans="1:12" ht="12.75">
      <c r="A44" s="175"/>
      <c r="B44" s="176"/>
      <c r="C44" s="11" t="s">
        <v>62</v>
      </c>
      <c r="D44" s="13">
        <v>2</v>
      </c>
      <c r="E44" s="13"/>
      <c r="F44" s="13"/>
      <c r="G44" s="13"/>
      <c r="H44" s="13"/>
      <c r="I44" s="138"/>
      <c r="J44" s="22"/>
      <c r="K44" s="22"/>
      <c r="L44" s="191"/>
    </row>
    <row r="45" spans="1:12" ht="12.75">
      <c r="A45" s="175"/>
      <c r="B45" s="176"/>
      <c r="C45" s="11" t="s">
        <v>63</v>
      </c>
      <c r="D45" s="13">
        <v>3</v>
      </c>
      <c r="E45" s="13">
        <v>0.25</v>
      </c>
      <c r="F45" s="13">
        <v>3.02</v>
      </c>
      <c r="G45" s="13">
        <v>1.55</v>
      </c>
      <c r="H45" s="13">
        <v>33.99</v>
      </c>
      <c r="I45" s="178"/>
      <c r="J45" s="22">
        <v>24.6</v>
      </c>
      <c r="K45" s="22">
        <v>31.2</v>
      </c>
      <c r="L45" s="192"/>
    </row>
    <row r="46" spans="1:12" ht="12.75">
      <c r="A46" s="175">
        <v>200</v>
      </c>
      <c r="B46" s="176" t="s">
        <v>107</v>
      </c>
      <c r="C46" s="11" t="s">
        <v>157</v>
      </c>
      <c r="D46" s="9">
        <v>24</v>
      </c>
      <c r="E46" s="9"/>
      <c r="F46" s="9"/>
      <c r="G46" s="9"/>
      <c r="H46" s="9"/>
      <c r="I46" s="153">
        <v>0</v>
      </c>
      <c r="J46" s="22"/>
      <c r="K46" s="22"/>
      <c r="L46" s="200">
        <v>332</v>
      </c>
    </row>
    <row r="47" spans="1:12" ht="12.75">
      <c r="A47" s="175"/>
      <c r="B47" s="176"/>
      <c r="C47" s="11" t="s">
        <v>22</v>
      </c>
      <c r="D47" s="9">
        <v>10</v>
      </c>
      <c r="E47" s="9"/>
      <c r="F47" s="9"/>
      <c r="G47" s="9"/>
      <c r="H47" s="9"/>
      <c r="I47" s="154"/>
      <c r="J47" s="22"/>
      <c r="K47" s="22"/>
      <c r="L47" s="201"/>
    </row>
    <row r="48" spans="1:12" ht="12.75">
      <c r="A48" s="175"/>
      <c r="B48" s="176"/>
      <c r="C48" s="11"/>
      <c r="D48" s="9"/>
      <c r="E48" s="9">
        <v>0</v>
      </c>
      <c r="F48" s="9">
        <v>0</v>
      </c>
      <c r="G48" s="9">
        <v>20.6</v>
      </c>
      <c r="H48" s="9">
        <v>118</v>
      </c>
      <c r="I48" s="155"/>
      <c r="J48" s="120">
        <v>8.5</v>
      </c>
      <c r="K48" s="120">
        <v>44.3</v>
      </c>
      <c r="L48" s="202"/>
    </row>
    <row r="49" spans="1:12" ht="12.75">
      <c r="A49" s="16">
        <v>88</v>
      </c>
      <c r="B49" s="8" t="s">
        <v>108</v>
      </c>
      <c r="C49" s="14" t="s">
        <v>109</v>
      </c>
      <c r="D49" s="13">
        <v>88</v>
      </c>
      <c r="E49" s="13">
        <v>5.32</v>
      </c>
      <c r="F49" s="13">
        <v>0.63</v>
      </c>
      <c r="G49" s="13">
        <v>34.86</v>
      </c>
      <c r="H49" s="13">
        <v>158.2</v>
      </c>
      <c r="I49" s="20">
        <v>0</v>
      </c>
      <c r="J49" s="120">
        <v>0</v>
      </c>
      <c r="K49" s="120">
        <v>312.6</v>
      </c>
      <c r="L49" s="117"/>
    </row>
    <row r="50" spans="1:12" ht="18.75" customHeight="1">
      <c r="A50" s="3"/>
      <c r="B50" s="157" t="s">
        <v>71</v>
      </c>
      <c r="C50" s="165"/>
      <c r="D50" s="11"/>
      <c r="E50" s="26">
        <f>SUM(E28:E49)</f>
        <v>28.75</v>
      </c>
      <c r="F50" s="26">
        <f>SUM(F28:F49)</f>
        <v>27.55</v>
      </c>
      <c r="G50" s="26">
        <f>SUM(G28:G49)</f>
        <v>110.92999999999999</v>
      </c>
      <c r="H50" s="26">
        <f>SUM(H28:H49)</f>
        <v>794.3</v>
      </c>
      <c r="I50" s="20"/>
      <c r="J50" s="26">
        <f>SUM(J28:J49)</f>
        <v>48.74</v>
      </c>
      <c r="K50" s="26">
        <f>SUM(K28:K49)</f>
        <v>410.74</v>
      </c>
      <c r="L50" s="117"/>
    </row>
    <row r="51" spans="1:12" ht="19.5" customHeight="1">
      <c r="A51" s="8"/>
      <c r="B51" s="17" t="s">
        <v>72</v>
      </c>
      <c r="C51" s="11"/>
      <c r="D51" s="9"/>
      <c r="E51" s="9"/>
      <c r="F51" s="9"/>
      <c r="G51" s="9"/>
      <c r="H51" s="26"/>
      <c r="I51" s="20"/>
      <c r="J51" s="22"/>
      <c r="K51" s="22"/>
      <c r="L51" s="117"/>
    </row>
    <row r="52" spans="1:12" ht="12.75">
      <c r="A52" s="9">
        <v>200</v>
      </c>
      <c r="B52" s="11" t="s">
        <v>73</v>
      </c>
      <c r="C52" s="11" t="s">
        <v>65</v>
      </c>
      <c r="D52" s="9">
        <v>200</v>
      </c>
      <c r="E52" s="9">
        <v>3.6</v>
      </c>
      <c r="F52" s="9">
        <v>2.5</v>
      </c>
      <c r="G52" s="9">
        <v>6.4</v>
      </c>
      <c r="H52" s="9">
        <v>116</v>
      </c>
      <c r="I52" s="21"/>
      <c r="J52" s="29">
        <v>78.69</v>
      </c>
      <c r="K52" s="62">
        <v>5.8</v>
      </c>
      <c r="L52" s="117"/>
    </row>
    <row r="53" spans="1:12" ht="12.75">
      <c r="A53" s="7">
        <v>45</v>
      </c>
      <c r="B53" s="8" t="s">
        <v>74</v>
      </c>
      <c r="C53" s="11" t="s">
        <v>75</v>
      </c>
      <c r="D53" s="13">
        <v>45</v>
      </c>
      <c r="E53" s="13">
        <v>1.2</v>
      </c>
      <c r="F53" s="13">
        <v>1.1</v>
      </c>
      <c r="G53" s="13">
        <v>11.74</v>
      </c>
      <c r="H53" s="13">
        <v>104.16</v>
      </c>
      <c r="I53" s="20">
        <v>0</v>
      </c>
      <c r="J53" s="111">
        <v>14.6</v>
      </c>
      <c r="K53" s="111">
        <v>22.5</v>
      </c>
      <c r="L53" s="117"/>
    </row>
    <row r="54" spans="1:12" ht="18.75" customHeight="1">
      <c r="A54" s="7"/>
      <c r="B54" s="157" t="s">
        <v>76</v>
      </c>
      <c r="C54" s="165"/>
      <c r="D54" s="13"/>
      <c r="E54" s="6">
        <f>SUM(E52:E53)</f>
        <v>4.8</v>
      </c>
      <c r="F54" s="6">
        <f>SUM(F52:F53)</f>
        <v>3.6</v>
      </c>
      <c r="G54" s="6">
        <f>SUM(G52:G53)</f>
        <v>18.14</v>
      </c>
      <c r="H54" s="6">
        <f>SUM(H52:H53)</f>
        <v>220.16</v>
      </c>
      <c r="I54" s="20"/>
      <c r="J54" s="6">
        <f>SUM(J52:J53)</f>
        <v>93.28999999999999</v>
      </c>
      <c r="K54" s="6">
        <f>SUM(K52:K53)</f>
        <v>28.3</v>
      </c>
      <c r="L54" s="117"/>
    </row>
    <row r="55" spans="1:12" ht="12.75">
      <c r="A55" s="8"/>
      <c r="B55" s="17" t="s">
        <v>77</v>
      </c>
      <c r="C55" s="11"/>
      <c r="D55" s="9"/>
      <c r="E55" s="26"/>
      <c r="F55" s="26"/>
      <c r="G55" s="26"/>
      <c r="H55" s="26"/>
      <c r="I55" s="20"/>
      <c r="J55" s="22"/>
      <c r="K55" s="22"/>
      <c r="L55" s="117"/>
    </row>
    <row r="56" spans="1:12" ht="12.75">
      <c r="A56" s="7"/>
      <c r="B56" s="197" t="s">
        <v>161</v>
      </c>
      <c r="C56" s="11"/>
      <c r="D56" s="13"/>
      <c r="E56" s="13"/>
      <c r="F56" s="13"/>
      <c r="G56" s="13"/>
      <c r="H56" s="13"/>
      <c r="I56" s="20"/>
      <c r="J56" s="22"/>
      <c r="K56" s="22"/>
      <c r="L56" s="117"/>
    </row>
    <row r="57" spans="1:12" ht="12.75">
      <c r="A57" s="175">
        <v>200</v>
      </c>
      <c r="B57" s="198"/>
      <c r="C57" s="14" t="s">
        <v>134</v>
      </c>
      <c r="D57" s="13">
        <v>42</v>
      </c>
      <c r="E57" s="18"/>
      <c r="F57" s="18"/>
      <c r="G57" s="18"/>
      <c r="H57" s="18"/>
      <c r="I57" s="153">
        <v>5.03</v>
      </c>
      <c r="J57" s="22"/>
      <c r="K57" s="22"/>
      <c r="L57" s="200">
        <v>23</v>
      </c>
    </row>
    <row r="58" spans="1:12" ht="12.75">
      <c r="A58" s="175"/>
      <c r="B58" s="198"/>
      <c r="C58" s="14" t="s">
        <v>123</v>
      </c>
      <c r="D58" s="13">
        <v>15</v>
      </c>
      <c r="E58" s="18"/>
      <c r="F58" s="18"/>
      <c r="G58" s="18"/>
      <c r="H58" s="18"/>
      <c r="I58" s="154"/>
      <c r="J58" s="22"/>
      <c r="K58" s="22"/>
      <c r="L58" s="201"/>
    </row>
    <row r="59" spans="1:12" ht="12.75">
      <c r="A59" s="175"/>
      <c r="B59" s="198"/>
      <c r="C59" s="14" t="s">
        <v>17</v>
      </c>
      <c r="D59" s="13">
        <v>3.5</v>
      </c>
      <c r="E59" s="14"/>
      <c r="F59" s="18"/>
      <c r="G59" s="18"/>
      <c r="H59" s="18"/>
      <c r="I59" s="154"/>
      <c r="J59" s="22"/>
      <c r="K59" s="22"/>
      <c r="L59" s="201"/>
    </row>
    <row r="60" spans="1:12" ht="12.75">
      <c r="A60" s="175"/>
      <c r="B60" s="198"/>
      <c r="C60" s="14" t="s">
        <v>28</v>
      </c>
      <c r="D60" s="13">
        <v>21</v>
      </c>
      <c r="E60" s="14"/>
      <c r="F60" s="18"/>
      <c r="G60" s="18"/>
      <c r="H60" s="18"/>
      <c r="I60" s="154"/>
      <c r="J60" s="22"/>
      <c r="K60" s="22"/>
      <c r="L60" s="201"/>
    </row>
    <row r="61" spans="1:12" ht="12.75">
      <c r="A61" s="175"/>
      <c r="B61" s="199"/>
      <c r="C61" s="14" t="s">
        <v>65</v>
      </c>
      <c r="D61" s="13">
        <v>27</v>
      </c>
      <c r="E61" s="13">
        <v>11.72</v>
      </c>
      <c r="F61" s="13">
        <v>10.6</v>
      </c>
      <c r="G61" s="13">
        <v>32.9</v>
      </c>
      <c r="H61" s="13">
        <v>269.8</v>
      </c>
      <c r="I61" s="155"/>
      <c r="J61" s="22">
        <v>12.14</v>
      </c>
      <c r="K61" s="22">
        <v>2.6</v>
      </c>
      <c r="L61" s="202"/>
    </row>
    <row r="62" spans="1:12" ht="12.75">
      <c r="A62" s="7">
        <v>50</v>
      </c>
      <c r="B62" s="8" t="s">
        <v>82</v>
      </c>
      <c r="C62" s="11" t="s">
        <v>83</v>
      </c>
      <c r="D62" s="13">
        <v>50</v>
      </c>
      <c r="E62" s="13">
        <v>3.8</v>
      </c>
      <c r="F62" s="13">
        <v>0.45</v>
      </c>
      <c r="G62" s="25">
        <v>22.05</v>
      </c>
      <c r="H62" s="13">
        <v>113</v>
      </c>
      <c r="I62" s="12">
        <v>0</v>
      </c>
      <c r="J62" s="120">
        <v>148.6</v>
      </c>
      <c r="K62" s="120">
        <v>211.6</v>
      </c>
      <c r="L62" s="116"/>
    </row>
    <row r="63" spans="1:12" ht="12.75">
      <c r="A63" s="175">
        <v>200</v>
      </c>
      <c r="B63" s="189" t="s">
        <v>84</v>
      </c>
      <c r="C63" s="11" t="s">
        <v>85</v>
      </c>
      <c r="D63" s="9">
        <v>1</v>
      </c>
      <c r="E63" s="9"/>
      <c r="F63" s="9"/>
      <c r="G63" s="9"/>
      <c r="H63" s="9"/>
      <c r="I63" s="148">
        <v>0.33</v>
      </c>
      <c r="J63" s="22"/>
      <c r="K63" s="22"/>
      <c r="L63" s="196">
        <v>138</v>
      </c>
    </row>
    <row r="64" spans="1:12" ht="12.75">
      <c r="A64" s="175"/>
      <c r="B64" s="189"/>
      <c r="C64" s="11" t="s">
        <v>22</v>
      </c>
      <c r="D64" s="9">
        <v>15</v>
      </c>
      <c r="E64" s="9"/>
      <c r="F64" s="9"/>
      <c r="G64" s="9"/>
      <c r="H64" s="9"/>
      <c r="I64" s="148"/>
      <c r="J64" s="22"/>
      <c r="K64" s="22"/>
      <c r="L64" s="196"/>
    </row>
    <row r="65" spans="1:12" ht="12.75">
      <c r="A65" s="175"/>
      <c r="B65" s="189"/>
      <c r="C65" s="11" t="s">
        <v>65</v>
      </c>
      <c r="D65" s="9">
        <v>80</v>
      </c>
      <c r="E65" s="9"/>
      <c r="F65" s="9"/>
      <c r="G65" s="9"/>
      <c r="H65" s="9"/>
      <c r="I65" s="148"/>
      <c r="J65" s="22"/>
      <c r="K65" s="22"/>
      <c r="L65" s="196"/>
    </row>
    <row r="66" spans="1:12" ht="12.75">
      <c r="A66" s="175"/>
      <c r="B66" s="189"/>
      <c r="C66" s="11"/>
      <c r="D66" s="9"/>
      <c r="E66" s="9">
        <v>2.69</v>
      </c>
      <c r="F66" s="9">
        <v>2.55</v>
      </c>
      <c r="G66" s="9">
        <v>13.25</v>
      </c>
      <c r="H66" s="9">
        <v>87.25</v>
      </c>
      <c r="I66" s="148"/>
      <c r="J66" s="29">
        <v>51.2</v>
      </c>
      <c r="K66" s="62">
        <v>64.3</v>
      </c>
      <c r="L66" s="196"/>
    </row>
    <row r="67" spans="1:12" ht="12.75">
      <c r="A67" s="36"/>
      <c r="B67" s="17" t="s">
        <v>87</v>
      </c>
      <c r="C67" s="11"/>
      <c r="D67" s="9"/>
      <c r="E67" s="26"/>
      <c r="F67" s="26"/>
      <c r="G67" s="26"/>
      <c r="H67" s="26"/>
      <c r="I67" s="20"/>
      <c r="J67" s="22"/>
      <c r="K67" s="22"/>
      <c r="L67" s="117"/>
    </row>
    <row r="68" spans="1:12" ht="12.75">
      <c r="A68" s="7">
        <v>200</v>
      </c>
      <c r="B68" s="8" t="s">
        <v>88</v>
      </c>
      <c r="C68" s="11" t="s">
        <v>198</v>
      </c>
      <c r="D68" s="9">
        <v>200</v>
      </c>
      <c r="E68" s="9">
        <v>5.6</v>
      </c>
      <c r="F68" s="9">
        <v>5</v>
      </c>
      <c r="G68" s="9">
        <v>22</v>
      </c>
      <c r="H68" s="13">
        <v>154</v>
      </c>
      <c r="I68" s="20">
        <v>1.4</v>
      </c>
      <c r="J68" s="112">
        <v>101.8</v>
      </c>
      <c r="K68" s="62">
        <v>88.1</v>
      </c>
      <c r="L68" s="117"/>
    </row>
    <row r="69" spans="1:12" ht="17.25" customHeight="1">
      <c r="A69" s="7"/>
      <c r="B69" s="137" t="s">
        <v>86</v>
      </c>
      <c r="C69" s="158"/>
      <c r="D69" s="9"/>
      <c r="E69" s="37">
        <f>E68+E66+E62+E61</f>
        <v>23.810000000000002</v>
      </c>
      <c r="F69" s="37">
        <f>F68+F66+F62+F61</f>
        <v>18.6</v>
      </c>
      <c r="G69" s="37">
        <f>G68+G66+G62+G61</f>
        <v>90.19999999999999</v>
      </c>
      <c r="H69" s="37">
        <f>H68+H66+H62+H61</f>
        <v>624.05</v>
      </c>
      <c r="I69" s="110"/>
      <c r="J69" s="37">
        <f>J68+J66+J62+J61</f>
        <v>313.74</v>
      </c>
      <c r="K69" s="37">
        <f>K68+K66+K62+K61</f>
        <v>366.6</v>
      </c>
      <c r="L69" s="117"/>
    </row>
    <row r="70" spans="1:12" ht="17.25" customHeight="1">
      <c r="A70" s="7"/>
      <c r="B70" s="5" t="s">
        <v>141</v>
      </c>
      <c r="C70" s="11"/>
      <c r="D70" s="9"/>
      <c r="E70" s="37">
        <f>E69+E54+E50+E23+E19</f>
        <v>76.15</v>
      </c>
      <c r="F70" s="37">
        <f>F69+F54+F50+F23+F19</f>
        <v>73.27</v>
      </c>
      <c r="G70" s="37">
        <f>G69+G54+G50+G23+G19</f>
        <v>304.25</v>
      </c>
      <c r="H70" s="37">
        <f>H69+H54+H50+H23+H19</f>
        <v>2335.6099999999997</v>
      </c>
      <c r="I70" s="108">
        <f>SUM(I4:I68)</f>
        <v>123.30000000000001</v>
      </c>
      <c r="J70" s="37">
        <f>J69+J54+J50+J23+J19</f>
        <v>966.8</v>
      </c>
      <c r="K70" s="37">
        <f>K69+K54+K50+K23+K19</f>
        <v>1500.77</v>
      </c>
      <c r="L70" s="117"/>
    </row>
  </sheetData>
  <sheetProtection/>
  <mergeCells count="51">
    <mergeCell ref="L5:L13"/>
    <mergeCell ref="A6:A13"/>
    <mergeCell ref="B6:B13"/>
    <mergeCell ref="A2:A3"/>
    <mergeCell ref="A14:A15"/>
    <mergeCell ref="B14:B15"/>
    <mergeCell ref="I14:I15"/>
    <mergeCell ref="L14:L15"/>
    <mergeCell ref="L24:L28"/>
    <mergeCell ref="A25:A28"/>
    <mergeCell ref="B25:B28"/>
    <mergeCell ref="A16:A18"/>
    <mergeCell ref="B16:B18"/>
    <mergeCell ref="I16:I18"/>
    <mergeCell ref="L16:L18"/>
    <mergeCell ref="I24:I28"/>
    <mergeCell ref="A29:A37"/>
    <mergeCell ref="B29:B37"/>
    <mergeCell ref="I29:I37"/>
    <mergeCell ref="L29:L37"/>
    <mergeCell ref="A38:A41"/>
    <mergeCell ref="B38:B41"/>
    <mergeCell ref="I38:I41"/>
    <mergeCell ref="L38:L41"/>
    <mergeCell ref="A43:A45"/>
    <mergeCell ref="B43:B45"/>
    <mergeCell ref="I43:I45"/>
    <mergeCell ref="L43:L45"/>
    <mergeCell ref="A57:A61"/>
    <mergeCell ref="I57:I61"/>
    <mergeCell ref="L57:L61"/>
    <mergeCell ref="A46:A48"/>
    <mergeCell ref="B46:B48"/>
    <mergeCell ref="I46:I48"/>
    <mergeCell ref="L46:L48"/>
    <mergeCell ref="A63:A66"/>
    <mergeCell ref="B63:B66"/>
    <mergeCell ref="I63:I66"/>
    <mergeCell ref="L63:L66"/>
    <mergeCell ref="B54:C54"/>
    <mergeCell ref="B69:C69"/>
    <mergeCell ref="B2:B3"/>
    <mergeCell ref="C2:C3"/>
    <mergeCell ref="B56:B61"/>
    <mergeCell ref="J2:K2"/>
    <mergeCell ref="B19:C19"/>
    <mergeCell ref="B23:C23"/>
    <mergeCell ref="B50:C50"/>
    <mergeCell ref="E2:G3"/>
    <mergeCell ref="H2:H3"/>
    <mergeCell ref="I5:I1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zoomScale="60" zoomScaleNormal="80" zoomScalePageLayoutView="0" workbookViewId="0" topLeftCell="A25">
      <selection activeCell="K60" sqref="K60"/>
    </sheetView>
  </sheetViews>
  <sheetFormatPr defaultColWidth="9.00390625" defaultRowHeight="12.75"/>
  <cols>
    <col min="1" max="1" width="11.625" style="0" customWidth="1"/>
    <col min="2" max="2" width="21.125" style="0" customWidth="1"/>
    <col min="3" max="3" width="22.00390625" style="0" customWidth="1"/>
    <col min="4" max="4" width="11.625" style="0" customWidth="1"/>
    <col min="5" max="5" width="10.25390625" style="0" customWidth="1"/>
    <col min="6" max="6" width="11.00390625" style="0" customWidth="1"/>
    <col min="7" max="7" width="11.375" style="0" customWidth="1"/>
    <col min="8" max="8" width="11.75390625" style="0" customWidth="1"/>
    <col min="9" max="9" width="11.00390625" style="0" customWidth="1"/>
  </cols>
  <sheetData>
    <row r="1" ht="12.75">
      <c r="B1" s="2" t="s">
        <v>242</v>
      </c>
    </row>
    <row r="2" spans="1:12" ht="36">
      <c r="A2" s="150" t="s">
        <v>1</v>
      </c>
      <c r="B2" s="150" t="s">
        <v>2</v>
      </c>
      <c r="C2" s="150" t="s">
        <v>3</v>
      </c>
      <c r="D2" s="3" t="s">
        <v>4</v>
      </c>
      <c r="E2" s="136" t="s">
        <v>5</v>
      </c>
      <c r="F2" s="136"/>
      <c r="G2" s="136"/>
      <c r="H2" s="136" t="s">
        <v>6</v>
      </c>
      <c r="I2" s="207" t="s">
        <v>7</v>
      </c>
      <c r="J2" s="164" t="s">
        <v>275</v>
      </c>
      <c r="K2" s="164"/>
      <c r="L2" s="49" t="s">
        <v>91</v>
      </c>
    </row>
    <row r="3" spans="1:12" ht="12.75">
      <c r="A3" s="150"/>
      <c r="B3" s="150"/>
      <c r="C3" s="150"/>
      <c r="D3" s="3" t="s">
        <v>8</v>
      </c>
      <c r="E3" s="136"/>
      <c r="F3" s="136"/>
      <c r="G3" s="136"/>
      <c r="H3" s="136"/>
      <c r="I3" s="208"/>
      <c r="J3" s="101" t="s">
        <v>261</v>
      </c>
      <c r="K3" s="101" t="s">
        <v>276</v>
      </c>
      <c r="L3" s="112"/>
    </row>
    <row r="4" spans="1:12" ht="12.75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17" t="s">
        <v>12</v>
      </c>
      <c r="I4" s="209"/>
      <c r="J4" s="22"/>
      <c r="K4" s="22"/>
      <c r="L4" s="65"/>
    </row>
    <row r="5" spans="1:12" ht="12.75">
      <c r="A5" s="13"/>
      <c r="B5" s="4" t="s">
        <v>13</v>
      </c>
      <c r="C5" s="14"/>
      <c r="D5" s="14"/>
      <c r="E5" s="14"/>
      <c r="F5" s="14"/>
      <c r="G5" s="14"/>
      <c r="H5" s="14"/>
      <c r="I5" s="153">
        <v>1.34</v>
      </c>
      <c r="J5" s="22"/>
      <c r="K5" s="22"/>
      <c r="L5" s="153">
        <v>115</v>
      </c>
    </row>
    <row r="6" spans="1:12" ht="12.75">
      <c r="A6" s="175">
        <v>160</v>
      </c>
      <c r="B6" s="176" t="s">
        <v>199</v>
      </c>
      <c r="C6" s="11" t="s">
        <v>28</v>
      </c>
      <c r="D6" s="9" t="s">
        <v>144</v>
      </c>
      <c r="E6" s="35"/>
      <c r="F6" s="35"/>
      <c r="G6" s="35"/>
      <c r="H6" s="35"/>
      <c r="I6" s="154"/>
      <c r="J6" s="22"/>
      <c r="K6" s="22"/>
      <c r="L6" s="154"/>
    </row>
    <row r="7" spans="1:12" ht="12.75">
      <c r="A7" s="175"/>
      <c r="B7" s="176"/>
      <c r="C7" s="11" t="s">
        <v>65</v>
      </c>
      <c r="D7" s="9">
        <v>50</v>
      </c>
      <c r="E7" s="35"/>
      <c r="F7" s="35"/>
      <c r="G7" s="35"/>
      <c r="H7" s="35"/>
      <c r="I7" s="154"/>
      <c r="J7" s="22"/>
      <c r="K7" s="22"/>
      <c r="L7" s="154"/>
    </row>
    <row r="8" spans="1:12" ht="12.75">
      <c r="A8" s="175"/>
      <c r="B8" s="176"/>
      <c r="C8" s="11" t="s">
        <v>123</v>
      </c>
      <c r="D8" s="9">
        <v>30</v>
      </c>
      <c r="E8" s="35"/>
      <c r="F8" s="35"/>
      <c r="G8" s="35"/>
      <c r="H8" s="35"/>
      <c r="I8" s="154"/>
      <c r="J8" s="22"/>
      <c r="K8" s="22"/>
      <c r="L8" s="154"/>
    </row>
    <row r="9" spans="1:12" ht="12.75">
      <c r="A9" s="175"/>
      <c r="B9" s="176"/>
      <c r="C9" s="11" t="s">
        <v>17</v>
      </c>
      <c r="D9" s="9">
        <v>5</v>
      </c>
      <c r="E9" s="35"/>
      <c r="F9" s="35"/>
      <c r="G9" s="35"/>
      <c r="H9" s="35"/>
      <c r="I9" s="154"/>
      <c r="J9" s="22"/>
      <c r="K9" s="22"/>
      <c r="L9" s="154"/>
    </row>
    <row r="10" spans="1:12" ht="12.75">
      <c r="A10" s="175"/>
      <c r="B10" s="176"/>
      <c r="C10" s="11"/>
      <c r="D10" s="9"/>
      <c r="E10" s="9">
        <v>9.66</v>
      </c>
      <c r="F10" s="9">
        <v>21.22</v>
      </c>
      <c r="G10" s="9">
        <v>3.05</v>
      </c>
      <c r="H10" s="9">
        <v>261.12</v>
      </c>
      <c r="I10" s="155"/>
      <c r="J10" s="22">
        <v>10.32</v>
      </c>
      <c r="K10" s="22">
        <v>1.8</v>
      </c>
      <c r="L10" s="155"/>
    </row>
    <row r="11" spans="1:12" ht="12.75">
      <c r="A11" s="175">
        <v>200</v>
      </c>
      <c r="B11" s="176" t="s">
        <v>146</v>
      </c>
      <c r="C11" s="11" t="s">
        <v>200</v>
      </c>
      <c r="D11" s="9">
        <v>8</v>
      </c>
      <c r="E11" s="9"/>
      <c r="F11" s="9"/>
      <c r="G11" s="9"/>
      <c r="H11" s="9"/>
      <c r="I11" s="153">
        <v>0.65</v>
      </c>
      <c r="J11" s="22"/>
      <c r="K11" s="22"/>
      <c r="L11" s="153">
        <v>395</v>
      </c>
    </row>
    <row r="12" spans="1:12" ht="12.75">
      <c r="A12" s="175"/>
      <c r="B12" s="176"/>
      <c r="C12" s="11" t="s">
        <v>22</v>
      </c>
      <c r="D12" s="9">
        <v>20</v>
      </c>
      <c r="E12" s="9"/>
      <c r="F12" s="9"/>
      <c r="G12" s="9"/>
      <c r="H12" s="9"/>
      <c r="I12" s="154"/>
      <c r="J12" s="22"/>
      <c r="K12" s="22"/>
      <c r="L12" s="154"/>
    </row>
    <row r="13" spans="1:12" ht="12.75">
      <c r="A13" s="175"/>
      <c r="B13" s="176"/>
      <c r="C13" s="11" t="s">
        <v>65</v>
      </c>
      <c r="D13" s="9">
        <v>50</v>
      </c>
      <c r="E13" s="9"/>
      <c r="F13" s="9"/>
      <c r="G13" s="9"/>
      <c r="H13" s="9"/>
      <c r="I13" s="154"/>
      <c r="J13" s="22"/>
      <c r="K13" s="22"/>
      <c r="L13" s="154"/>
    </row>
    <row r="14" spans="1:12" ht="15">
      <c r="A14" s="175"/>
      <c r="B14" s="176"/>
      <c r="C14" s="11"/>
      <c r="D14" s="9"/>
      <c r="E14" s="9">
        <v>2.7</v>
      </c>
      <c r="F14" s="9">
        <v>3.19</v>
      </c>
      <c r="G14" s="9">
        <v>19.71</v>
      </c>
      <c r="H14" s="9">
        <v>118.69</v>
      </c>
      <c r="I14" s="155"/>
      <c r="J14" s="122">
        <v>24.8</v>
      </c>
      <c r="K14" s="122">
        <v>14.9</v>
      </c>
      <c r="L14" s="155"/>
    </row>
    <row r="15" spans="1:12" ht="18.75" customHeight="1">
      <c r="A15" s="7">
        <v>50</v>
      </c>
      <c r="B15" s="8" t="s">
        <v>82</v>
      </c>
      <c r="C15" s="11" t="s">
        <v>83</v>
      </c>
      <c r="D15" s="13">
        <v>50</v>
      </c>
      <c r="E15" s="13">
        <v>3.8</v>
      </c>
      <c r="F15" s="13">
        <v>0.45</v>
      </c>
      <c r="G15" s="13">
        <v>24.85</v>
      </c>
      <c r="H15" s="13">
        <v>113</v>
      </c>
      <c r="I15" s="12">
        <v>0</v>
      </c>
      <c r="J15" s="120">
        <v>148.6</v>
      </c>
      <c r="K15" s="120">
        <v>211.6</v>
      </c>
      <c r="L15" s="20"/>
    </row>
    <row r="16" spans="1:12" ht="12.75">
      <c r="A16" s="9">
        <v>100</v>
      </c>
      <c r="B16" s="11" t="s">
        <v>124</v>
      </c>
      <c r="C16" s="14" t="s">
        <v>125</v>
      </c>
      <c r="D16" s="13">
        <v>100</v>
      </c>
      <c r="E16" s="13">
        <v>5</v>
      </c>
      <c r="F16" s="13">
        <v>1.5</v>
      </c>
      <c r="G16" s="13">
        <v>8.5</v>
      </c>
      <c r="H16" s="13">
        <v>70</v>
      </c>
      <c r="I16" s="20">
        <v>0.6</v>
      </c>
      <c r="J16" s="61">
        <v>112.3</v>
      </c>
      <c r="K16" s="61">
        <v>15.9</v>
      </c>
      <c r="L16" s="20"/>
    </row>
    <row r="17" spans="1:12" ht="12.75" customHeight="1">
      <c r="A17" s="7"/>
      <c r="B17" s="157" t="s">
        <v>29</v>
      </c>
      <c r="C17" s="187"/>
      <c r="D17" s="9"/>
      <c r="E17" s="26">
        <f>SUM(E10:E16)</f>
        <v>21.16</v>
      </c>
      <c r="F17" s="26">
        <f>SUM(F10:F16)</f>
        <v>26.36</v>
      </c>
      <c r="G17" s="26">
        <f>SUM(G10:G16)</f>
        <v>56.11</v>
      </c>
      <c r="H17" s="26">
        <f>SUM(H10:H16)</f>
        <v>562.81</v>
      </c>
      <c r="I17" s="20"/>
      <c r="J17" s="26">
        <f>SUM(J10:J16)</f>
        <v>296.02</v>
      </c>
      <c r="K17" s="26">
        <f>SUM(K10:K16)</f>
        <v>244.2</v>
      </c>
      <c r="L17" s="20"/>
    </row>
    <row r="18" spans="1:12" ht="15.75" customHeight="1">
      <c r="A18" s="7"/>
      <c r="B18" s="5" t="s">
        <v>30</v>
      </c>
      <c r="C18" s="11"/>
      <c r="D18" s="13"/>
      <c r="E18" s="6"/>
      <c r="F18" s="6"/>
      <c r="G18" s="6"/>
      <c r="H18" s="6"/>
      <c r="I18" s="10"/>
      <c r="J18" s="22"/>
      <c r="K18" s="22"/>
      <c r="L18" s="22"/>
    </row>
    <row r="19" spans="1:12" ht="12.75">
      <c r="A19" s="7">
        <v>200</v>
      </c>
      <c r="B19" s="8" t="s">
        <v>31</v>
      </c>
      <c r="C19" s="11" t="s">
        <v>32</v>
      </c>
      <c r="D19" s="13">
        <v>200</v>
      </c>
      <c r="E19" s="13">
        <v>1</v>
      </c>
      <c r="F19" s="13">
        <v>0</v>
      </c>
      <c r="G19" s="13">
        <v>23.4</v>
      </c>
      <c r="H19" s="13">
        <v>117</v>
      </c>
      <c r="I19" s="20">
        <v>4</v>
      </c>
      <c r="J19" s="62">
        <v>0.7</v>
      </c>
      <c r="K19" s="62">
        <v>26.9</v>
      </c>
      <c r="L19" s="22"/>
    </row>
    <row r="20" spans="1:12" ht="12.75">
      <c r="A20" s="16">
        <v>200</v>
      </c>
      <c r="B20" s="8" t="s">
        <v>98</v>
      </c>
      <c r="C20" s="14" t="s">
        <v>99</v>
      </c>
      <c r="D20" s="13">
        <v>200</v>
      </c>
      <c r="E20" s="13">
        <v>0.8</v>
      </c>
      <c r="F20" s="13">
        <v>0</v>
      </c>
      <c r="G20" s="13">
        <v>22.6</v>
      </c>
      <c r="H20" s="13">
        <v>92</v>
      </c>
      <c r="I20" s="61">
        <v>20</v>
      </c>
      <c r="J20" s="61">
        <v>0.02</v>
      </c>
      <c r="K20" s="61">
        <v>1.44</v>
      </c>
      <c r="L20" s="22"/>
    </row>
    <row r="21" spans="1:12" ht="14.25" customHeight="1">
      <c r="A21" s="7"/>
      <c r="B21" s="157" t="s">
        <v>36</v>
      </c>
      <c r="C21" s="187"/>
      <c r="D21" s="13"/>
      <c r="E21" s="6">
        <f>E19+E20</f>
        <v>1.8</v>
      </c>
      <c r="F21" s="6">
        <f>F19+F20</f>
        <v>0</v>
      </c>
      <c r="G21" s="6">
        <f>G19+G20</f>
        <v>46</v>
      </c>
      <c r="H21" s="6">
        <f>H19+H20</f>
        <v>209</v>
      </c>
      <c r="I21" s="21"/>
      <c r="J21" s="6">
        <f>J19+J20</f>
        <v>0.72</v>
      </c>
      <c r="K21" s="6">
        <f>K19+K20</f>
        <v>28.34</v>
      </c>
      <c r="L21" s="22"/>
    </row>
    <row r="22" spans="1:12" ht="12.75">
      <c r="A22" s="16"/>
      <c r="B22" s="23" t="s">
        <v>37</v>
      </c>
      <c r="C22" s="14"/>
      <c r="D22" s="13"/>
      <c r="E22" s="13"/>
      <c r="F22" s="13"/>
      <c r="G22" s="13"/>
      <c r="H22" s="13"/>
      <c r="I22" s="20"/>
      <c r="J22" s="22"/>
      <c r="K22" s="22"/>
      <c r="L22" s="20"/>
    </row>
    <row r="23" spans="1:12" ht="12.75">
      <c r="A23" s="175">
        <v>70</v>
      </c>
      <c r="B23" s="176" t="s">
        <v>201</v>
      </c>
      <c r="C23" s="11" t="s">
        <v>152</v>
      </c>
      <c r="D23" s="13">
        <v>80</v>
      </c>
      <c r="E23" s="13"/>
      <c r="F23" s="13"/>
      <c r="G23" s="13"/>
      <c r="H23" s="13"/>
      <c r="I23" s="153">
        <v>3.37</v>
      </c>
      <c r="J23" s="22"/>
      <c r="K23" s="22"/>
      <c r="L23" s="153">
        <v>20</v>
      </c>
    </row>
    <row r="24" spans="1:12" ht="12.75">
      <c r="A24" s="175"/>
      <c r="B24" s="176"/>
      <c r="C24" s="11" t="s">
        <v>184</v>
      </c>
      <c r="D24" s="13">
        <v>1</v>
      </c>
      <c r="E24" s="13"/>
      <c r="F24" s="13"/>
      <c r="G24" s="13"/>
      <c r="H24" s="13"/>
      <c r="I24" s="154"/>
      <c r="J24" s="22"/>
      <c r="K24" s="22"/>
      <c r="L24" s="154"/>
    </row>
    <row r="25" spans="1:12" ht="12.75">
      <c r="A25" s="175"/>
      <c r="B25" s="176"/>
      <c r="C25" s="11" t="s">
        <v>95</v>
      </c>
      <c r="D25" s="13">
        <v>5</v>
      </c>
      <c r="E25" s="13"/>
      <c r="F25" s="13"/>
      <c r="G25" s="13"/>
      <c r="H25" s="13"/>
      <c r="I25" s="154"/>
      <c r="J25" s="22"/>
      <c r="K25" s="22"/>
      <c r="L25" s="154"/>
    </row>
    <row r="26" spans="1:12" ht="12.75">
      <c r="A26" s="175"/>
      <c r="B26" s="176"/>
      <c r="C26" s="11"/>
      <c r="D26" s="13"/>
      <c r="E26" s="13">
        <v>1.16</v>
      </c>
      <c r="F26" s="13">
        <v>4.96</v>
      </c>
      <c r="G26" s="13">
        <v>5.95</v>
      </c>
      <c r="H26" s="13">
        <v>72.47</v>
      </c>
      <c r="I26" s="155"/>
      <c r="J26" s="22">
        <v>26.96</v>
      </c>
      <c r="K26" s="22">
        <v>6.37</v>
      </c>
      <c r="L26" s="155"/>
    </row>
    <row r="27" spans="1:12" ht="12.75">
      <c r="A27" s="175">
        <v>250</v>
      </c>
      <c r="B27" s="176" t="s">
        <v>202</v>
      </c>
      <c r="C27" s="11" t="s">
        <v>45</v>
      </c>
      <c r="D27" s="9">
        <v>52</v>
      </c>
      <c r="E27" s="9"/>
      <c r="F27" s="9"/>
      <c r="G27" s="9"/>
      <c r="H27" s="9"/>
      <c r="I27" s="153">
        <v>2.12</v>
      </c>
      <c r="J27" s="22"/>
      <c r="K27" s="22"/>
      <c r="L27" s="153">
        <v>46</v>
      </c>
    </row>
    <row r="28" spans="1:12" ht="12.75">
      <c r="A28" s="175"/>
      <c r="B28" s="176"/>
      <c r="C28" s="11" t="s">
        <v>47</v>
      </c>
      <c r="D28" s="9">
        <v>50</v>
      </c>
      <c r="E28" s="9"/>
      <c r="F28" s="9"/>
      <c r="G28" s="9"/>
      <c r="H28" s="9"/>
      <c r="I28" s="154"/>
      <c r="J28" s="22"/>
      <c r="K28" s="22"/>
      <c r="L28" s="154"/>
    </row>
    <row r="29" spans="1:12" ht="12.75">
      <c r="A29" s="175"/>
      <c r="B29" s="176"/>
      <c r="C29" s="11" t="s">
        <v>48</v>
      </c>
      <c r="D29" s="9">
        <v>12</v>
      </c>
      <c r="E29" s="9"/>
      <c r="F29" s="9"/>
      <c r="G29" s="9"/>
      <c r="H29" s="9"/>
      <c r="I29" s="154"/>
      <c r="J29" s="22"/>
      <c r="K29" s="22"/>
      <c r="L29" s="154"/>
    </row>
    <row r="30" spans="1:12" ht="12.75">
      <c r="A30" s="175"/>
      <c r="B30" s="176"/>
      <c r="C30" s="11" t="s">
        <v>49</v>
      </c>
      <c r="D30" s="9">
        <v>12</v>
      </c>
      <c r="E30" s="9"/>
      <c r="F30" s="9"/>
      <c r="G30" s="9"/>
      <c r="H30" s="9"/>
      <c r="I30" s="154"/>
      <c r="J30" s="22"/>
      <c r="K30" s="22"/>
      <c r="L30" s="154"/>
    </row>
    <row r="31" spans="1:12" ht="12.75">
      <c r="A31" s="175"/>
      <c r="B31" s="176"/>
      <c r="C31" s="11" t="s">
        <v>95</v>
      </c>
      <c r="D31" s="9">
        <v>5</v>
      </c>
      <c r="E31" s="9"/>
      <c r="F31" s="9"/>
      <c r="G31" s="9"/>
      <c r="H31" s="9"/>
      <c r="I31" s="154"/>
      <c r="J31" s="22"/>
      <c r="K31" s="22"/>
      <c r="L31" s="154"/>
    </row>
    <row r="32" spans="1:12" ht="12.75">
      <c r="A32" s="175"/>
      <c r="B32" s="176"/>
      <c r="C32" s="11" t="s">
        <v>28</v>
      </c>
      <c r="D32" s="9">
        <v>12</v>
      </c>
      <c r="E32" s="9"/>
      <c r="F32" s="9"/>
      <c r="G32" s="9"/>
      <c r="H32" s="9"/>
      <c r="I32" s="154"/>
      <c r="J32" s="22"/>
      <c r="K32" s="22"/>
      <c r="L32" s="154"/>
    </row>
    <row r="33" spans="1:12" ht="12.75">
      <c r="A33" s="175"/>
      <c r="B33" s="176"/>
      <c r="C33" s="11" t="s">
        <v>159</v>
      </c>
      <c r="D33" s="9">
        <v>25</v>
      </c>
      <c r="E33" s="9"/>
      <c r="F33" s="9"/>
      <c r="G33" s="9"/>
      <c r="H33" s="9"/>
      <c r="I33" s="154"/>
      <c r="J33" s="22"/>
      <c r="K33" s="22"/>
      <c r="L33" s="154"/>
    </row>
    <row r="34" spans="1:12" ht="12.75">
      <c r="A34" s="175"/>
      <c r="B34" s="176"/>
      <c r="C34" s="11"/>
      <c r="D34" s="9"/>
      <c r="E34" s="9">
        <v>9.75</v>
      </c>
      <c r="F34" s="9">
        <v>11.1</v>
      </c>
      <c r="G34" s="9">
        <v>39.35</v>
      </c>
      <c r="H34" s="9">
        <v>236.64</v>
      </c>
      <c r="I34" s="155"/>
      <c r="J34" s="22">
        <v>14.87</v>
      </c>
      <c r="K34" s="22">
        <v>3.77</v>
      </c>
      <c r="L34" s="155"/>
    </row>
    <row r="35" spans="1:12" ht="12.75" customHeight="1">
      <c r="A35" s="175" t="s">
        <v>226</v>
      </c>
      <c r="B35" s="176" t="s">
        <v>136</v>
      </c>
      <c r="C35" s="14" t="s">
        <v>137</v>
      </c>
      <c r="D35" s="13">
        <v>122</v>
      </c>
      <c r="E35" s="28"/>
      <c r="F35" s="27"/>
      <c r="G35" s="28"/>
      <c r="H35" s="28"/>
      <c r="I35" s="161">
        <v>12.52</v>
      </c>
      <c r="J35" s="22"/>
      <c r="K35" s="22"/>
      <c r="L35" s="161">
        <v>150</v>
      </c>
    </row>
    <row r="36" spans="1:12" ht="12.75">
      <c r="A36" s="175"/>
      <c r="B36" s="176"/>
      <c r="C36" s="14" t="s">
        <v>46</v>
      </c>
      <c r="D36" s="13">
        <v>161</v>
      </c>
      <c r="E36" s="25"/>
      <c r="F36" s="25"/>
      <c r="G36" s="25"/>
      <c r="H36" s="25"/>
      <c r="I36" s="162"/>
      <c r="J36" s="22"/>
      <c r="K36" s="22"/>
      <c r="L36" s="162"/>
    </row>
    <row r="37" spans="1:12" ht="12.75">
      <c r="A37" s="175"/>
      <c r="B37" s="176"/>
      <c r="C37" s="14" t="s">
        <v>120</v>
      </c>
      <c r="D37" s="13">
        <v>11</v>
      </c>
      <c r="E37" s="25"/>
      <c r="F37" s="25"/>
      <c r="G37" s="25"/>
      <c r="H37" s="25"/>
      <c r="I37" s="162"/>
      <c r="J37" s="22"/>
      <c r="K37" s="22"/>
      <c r="L37" s="162"/>
    </row>
    <row r="38" spans="1:12" ht="12.75">
      <c r="A38" s="175"/>
      <c r="B38" s="176"/>
      <c r="C38" s="14" t="s">
        <v>49</v>
      </c>
      <c r="D38" s="13">
        <v>15</v>
      </c>
      <c r="E38" s="25"/>
      <c r="F38" s="25"/>
      <c r="G38" s="25"/>
      <c r="H38" s="25"/>
      <c r="I38" s="162"/>
      <c r="J38" s="22"/>
      <c r="K38" s="22"/>
      <c r="L38" s="162"/>
    </row>
    <row r="39" spans="1:12" ht="12.75">
      <c r="A39" s="175"/>
      <c r="B39" s="176"/>
      <c r="C39" s="14" t="s">
        <v>95</v>
      </c>
      <c r="D39" s="13">
        <v>5</v>
      </c>
      <c r="E39" s="25"/>
      <c r="F39" s="25"/>
      <c r="G39" s="25"/>
      <c r="H39" s="25"/>
      <c r="I39" s="162"/>
      <c r="J39" s="22"/>
      <c r="K39" s="22"/>
      <c r="L39" s="162"/>
    </row>
    <row r="40" spans="1:12" ht="12.75">
      <c r="A40" s="175"/>
      <c r="B40" s="176"/>
      <c r="C40" s="14" t="s">
        <v>138</v>
      </c>
      <c r="D40" s="13">
        <v>3</v>
      </c>
      <c r="E40" s="25">
        <v>14.61</v>
      </c>
      <c r="F40" s="25">
        <v>24.02</v>
      </c>
      <c r="G40" s="25">
        <v>15.49</v>
      </c>
      <c r="H40" s="25">
        <v>200.4</v>
      </c>
      <c r="I40" s="163"/>
      <c r="J40" s="22">
        <v>3.2</v>
      </c>
      <c r="K40" s="22">
        <v>0.42</v>
      </c>
      <c r="L40" s="163"/>
    </row>
    <row r="41" spans="1:12" ht="12.75">
      <c r="A41" s="175">
        <v>200</v>
      </c>
      <c r="B41" s="176" t="s">
        <v>67</v>
      </c>
      <c r="C41" s="11" t="s">
        <v>68</v>
      </c>
      <c r="D41" s="9">
        <v>20</v>
      </c>
      <c r="E41" s="9"/>
      <c r="F41" s="9"/>
      <c r="G41" s="9"/>
      <c r="H41" s="9"/>
      <c r="I41" s="153">
        <v>0.1</v>
      </c>
      <c r="J41" s="22"/>
      <c r="K41" s="22"/>
      <c r="L41" s="153">
        <v>250</v>
      </c>
    </row>
    <row r="42" spans="1:12" ht="12.75">
      <c r="A42" s="175"/>
      <c r="B42" s="176"/>
      <c r="C42" s="11" t="s">
        <v>22</v>
      </c>
      <c r="D42" s="9">
        <v>15</v>
      </c>
      <c r="E42" s="9"/>
      <c r="F42" s="9"/>
      <c r="G42" s="9"/>
      <c r="H42" s="9"/>
      <c r="I42" s="154"/>
      <c r="J42" s="22"/>
      <c r="K42" s="22"/>
      <c r="L42" s="154"/>
    </row>
    <row r="43" spans="1:12" ht="12.75">
      <c r="A43" s="175"/>
      <c r="B43" s="176"/>
      <c r="C43" s="11"/>
      <c r="D43" s="9"/>
      <c r="E43" s="9">
        <v>0.6</v>
      </c>
      <c r="F43" s="9">
        <v>0</v>
      </c>
      <c r="G43" s="25">
        <v>13.4</v>
      </c>
      <c r="H43" s="9">
        <v>124</v>
      </c>
      <c r="I43" s="155"/>
      <c r="J43" s="120">
        <v>198.7</v>
      </c>
      <c r="K43" s="120">
        <v>172.6</v>
      </c>
      <c r="L43" s="155"/>
    </row>
    <row r="44" spans="1:12" ht="18" customHeight="1">
      <c r="A44" s="16">
        <v>88</v>
      </c>
      <c r="B44" s="8" t="s">
        <v>108</v>
      </c>
      <c r="C44" s="14" t="s">
        <v>109</v>
      </c>
      <c r="D44" s="13">
        <v>88</v>
      </c>
      <c r="E44" s="13">
        <v>5.32</v>
      </c>
      <c r="F44" s="13">
        <v>0.63</v>
      </c>
      <c r="G44" s="13">
        <v>34.86</v>
      </c>
      <c r="H44" s="13">
        <v>158.2</v>
      </c>
      <c r="I44" s="20">
        <v>0</v>
      </c>
      <c r="J44" s="120">
        <v>0</v>
      </c>
      <c r="K44" s="120">
        <v>312.6</v>
      </c>
      <c r="L44" s="20"/>
    </row>
    <row r="45" spans="1:12" ht="12.75">
      <c r="A45" s="33"/>
      <c r="B45" s="204" t="s">
        <v>110</v>
      </c>
      <c r="C45" s="205"/>
      <c r="D45" s="14"/>
      <c r="E45" s="6">
        <f>SUM(E26:E44)</f>
        <v>31.44</v>
      </c>
      <c r="F45" s="6">
        <f>SUM(F26:F44)</f>
        <v>40.71</v>
      </c>
      <c r="G45" s="6">
        <f>SUM(G26:G44)</f>
        <v>109.05000000000001</v>
      </c>
      <c r="H45" s="6">
        <f>SUM(H26:H44)</f>
        <v>791.71</v>
      </c>
      <c r="I45" s="20"/>
      <c r="J45" s="6">
        <f>SUM(J26:J44)</f>
        <v>243.73</v>
      </c>
      <c r="K45" s="6">
        <f>SUM(K26:K44)</f>
        <v>495.76</v>
      </c>
      <c r="L45" s="20"/>
    </row>
    <row r="46" spans="1:12" ht="12.75">
      <c r="A46" s="24"/>
      <c r="B46" s="23" t="s">
        <v>72</v>
      </c>
      <c r="C46" s="14"/>
      <c r="D46" s="13"/>
      <c r="E46" s="13"/>
      <c r="F46" s="13"/>
      <c r="G46" s="13"/>
      <c r="H46" s="6"/>
      <c r="I46" s="20"/>
      <c r="J46" s="22"/>
      <c r="K46" s="22"/>
      <c r="L46" s="20"/>
    </row>
    <row r="47" spans="1:12" ht="12.75">
      <c r="A47" s="175">
        <v>200</v>
      </c>
      <c r="B47" s="176" t="s">
        <v>111</v>
      </c>
      <c r="C47" s="14" t="s">
        <v>85</v>
      </c>
      <c r="D47" s="13">
        <v>1</v>
      </c>
      <c r="E47" s="25"/>
      <c r="F47" s="25"/>
      <c r="G47" s="25"/>
      <c r="H47" s="25"/>
      <c r="I47" s="161">
        <v>2.03</v>
      </c>
      <c r="J47" s="22"/>
      <c r="K47" s="22"/>
      <c r="L47" s="161">
        <v>137</v>
      </c>
    </row>
    <row r="48" spans="1:12" ht="12.75">
      <c r="A48" s="175"/>
      <c r="B48" s="176"/>
      <c r="C48" s="14" t="s">
        <v>22</v>
      </c>
      <c r="D48" s="13">
        <v>15</v>
      </c>
      <c r="E48" s="25"/>
      <c r="F48" s="25"/>
      <c r="G48" s="25"/>
      <c r="H48" s="25"/>
      <c r="I48" s="162"/>
      <c r="J48" s="22"/>
      <c r="K48" s="22"/>
      <c r="L48" s="162"/>
    </row>
    <row r="49" spans="1:12" ht="12.75">
      <c r="A49" s="175"/>
      <c r="B49" s="176"/>
      <c r="C49" s="14" t="s">
        <v>112</v>
      </c>
      <c r="D49" s="13">
        <v>7</v>
      </c>
      <c r="E49" s="25"/>
      <c r="F49" s="25"/>
      <c r="G49" s="25"/>
      <c r="H49" s="25"/>
      <c r="I49" s="162"/>
      <c r="J49" s="22"/>
      <c r="K49" s="22"/>
      <c r="L49" s="162"/>
    </row>
    <row r="50" spans="1:12" ht="12.75">
      <c r="A50" s="175"/>
      <c r="B50" s="176"/>
      <c r="C50" s="14"/>
      <c r="D50" s="13"/>
      <c r="E50" s="25">
        <v>0.3</v>
      </c>
      <c r="F50" s="25">
        <v>0</v>
      </c>
      <c r="G50" s="25">
        <v>15.2</v>
      </c>
      <c r="H50" s="25">
        <v>60</v>
      </c>
      <c r="I50" s="163"/>
      <c r="J50" s="22"/>
      <c r="K50" s="22"/>
      <c r="L50" s="163"/>
    </row>
    <row r="51" spans="1:12" ht="12.75">
      <c r="A51" s="16">
        <v>90</v>
      </c>
      <c r="B51" s="8" t="s">
        <v>113</v>
      </c>
      <c r="C51" s="14" t="s">
        <v>114</v>
      </c>
      <c r="D51" s="13">
        <v>90</v>
      </c>
      <c r="E51" s="13">
        <v>4.73</v>
      </c>
      <c r="F51" s="13">
        <v>8.32</v>
      </c>
      <c r="G51" s="13">
        <v>38.37</v>
      </c>
      <c r="H51" s="13">
        <v>248.22</v>
      </c>
      <c r="I51" s="20">
        <v>0</v>
      </c>
      <c r="J51" s="111">
        <v>14.6</v>
      </c>
      <c r="K51" s="111">
        <v>22.5</v>
      </c>
      <c r="L51" s="20"/>
    </row>
    <row r="52" spans="1:12" ht="12.75">
      <c r="A52" s="24"/>
      <c r="B52" s="157" t="s">
        <v>76</v>
      </c>
      <c r="C52" s="165"/>
      <c r="D52" s="13"/>
      <c r="E52" s="6">
        <f>SUM(E50:E51)</f>
        <v>5.03</v>
      </c>
      <c r="F52" s="6">
        <f>SUM(F50:F51)</f>
        <v>8.32</v>
      </c>
      <c r="G52" s="6">
        <f>SUM(G50:G51)</f>
        <v>53.56999999999999</v>
      </c>
      <c r="H52" s="6">
        <f>SUM(H50:H51)</f>
        <v>308.22</v>
      </c>
      <c r="I52" s="20"/>
      <c r="J52" s="6">
        <f>SUM(J50:J51)</f>
        <v>14.6</v>
      </c>
      <c r="K52" s="6">
        <f>SUM(K50:K51)</f>
        <v>22.5</v>
      </c>
      <c r="L52" s="20"/>
    </row>
    <row r="53" spans="1:12" ht="12.75">
      <c r="A53" s="24"/>
      <c r="B53" s="23" t="s">
        <v>77</v>
      </c>
      <c r="C53" s="14"/>
      <c r="D53" s="13"/>
      <c r="E53" s="13"/>
      <c r="F53" s="13"/>
      <c r="G53" s="13"/>
      <c r="H53" s="6"/>
      <c r="I53" s="20"/>
      <c r="J53" s="22"/>
      <c r="K53" s="22"/>
      <c r="L53" s="20"/>
    </row>
    <row r="54" spans="1:12" ht="12.75">
      <c r="A54" s="179">
        <v>250</v>
      </c>
      <c r="B54" s="189" t="s">
        <v>203</v>
      </c>
      <c r="C54" s="14" t="s">
        <v>47</v>
      </c>
      <c r="D54" s="13">
        <v>266</v>
      </c>
      <c r="E54" s="18"/>
      <c r="F54" s="18"/>
      <c r="G54" s="18"/>
      <c r="H54" s="19"/>
      <c r="I54" s="153">
        <v>0</v>
      </c>
      <c r="J54" s="22"/>
      <c r="K54" s="22"/>
      <c r="L54" s="153">
        <v>82</v>
      </c>
    </row>
    <row r="55" spans="1:12" ht="12.75">
      <c r="A55" s="179"/>
      <c r="B55" s="189"/>
      <c r="C55" s="14" t="s">
        <v>65</v>
      </c>
      <c r="D55" s="13">
        <v>27</v>
      </c>
      <c r="E55" s="18"/>
      <c r="F55" s="18"/>
      <c r="G55" s="18"/>
      <c r="H55" s="19"/>
      <c r="I55" s="154"/>
      <c r="J55" s="22"/>
      <c r="K55" s="22"/>
      <c r="L55" s="154"/>
    </row>
    <row r="56" spans="1:12" ht="12.75">
      <c r="A56" s="179"/>
      <c r="B56" s="189"/>
      <c r="C56" s="14" t="s">
        <v>204</v>
      </c>
      <c r="D56" s="13">
        <v>85</v>
      </c>
      <c r="E56" s="18"/>
      <c r="F56" s="18"/>
      <c r="G56" s="18"/>
      <c r="H56" s="19"/>
      <c r="I56" s="154"/>
      <c r="J56" s="22"/>
      <c r="K56" s="22"/>
      <c r="L56" s="154"/>
    </row>
    <row r="57" spans="1:12" ht="12.75">
      <c r="A57" s="179"/>
      <c r="B57" s="189"/>
      <c r="C57" s="14" t="s">
        <v>94</v>
      </c>
      <c r="D57" s="13">
        <v>1</v>
      </c>
      <c r="E57" s="18"/>
      <c r="F57" s="18"/>
      <c r="G57" s="18"/>
      <c r="H57" s="19"/>
      <c r="I57" s="154"/>
      <c r="J57" s="22"/>
      <c r="K57" s="22"/>
      <c r="L57" s="154"/>
    </row>
    <row r="58" spans="1:12" ht="12.75">
      <c r="A58" s="179"/>
      <c r="B58" s="189"/>
      <c r="C58" s="14" t="s">
        <v>49</v>
      </c>
      <c r="D58" s="13">
        <v>11</v>
      </c>
      <c r="E58" s="18"/>
      <c r="F58" s="18"/>
      <c r="G58" s="18"/>
      <c r="H58" s="19"/>
      <c r="I58" s="154"/>
      <c r="J58" s="22"/>
      <c r="K58" s="22"/>
      <c r="L58" s="154"/>
    </row>
    <row r="59" spans="1:12" ht="12.75">
      <c r="A59" s="179"/>
      <c r="B59" s="189"/>
      <c r="C59" s="14" t="s">
        <v>205</v>
      </c>
      <c r="D59" s="13">
        <v>5</v>
      </c>
      <c r="E59" s="18"/>
      <c r="F59" s="18"/>
      <c r="G59" s="18"/>
      <c r="H59" s="19"/>
      <c r="I59" s="154"/>
      <c r="J59" s="22"/>
      <c r="K59" s="22"/>
      <c r="L59" s="154"/>
    </row>
    <row r="60" spans="1:12" ht="12.75">
      <c r="A60" s="179"/>
      <c r="B60" s="189"/>
      <c r="C60" s="14" t="s">
        <v>206</v>
      </c>
      <c r="D60" s="13">
        <v>5</v>
      </c>
      <c r="E60" s="18"/>
      <c r="F60" s="18"/>
      <c r="G60" s="18"/>
      <c r="H60" s="19"/>
      <c r="I60" s="154"/>
      <c r="J60" s="22"/>
      <c r="K60" s="22"/>
      <c r="L60" s="154"/>
    </row>
    <row r="61" spans="1:12" ht="12.75">
      <c r="A61" s="148"/>
      <c r="B61" s="206"/>
      <c r="C61" s="14"/>
      <c r="D61" s="13"/>
      <c r="E61" s="13">
        <v>11.68</v>
      </c>
      <c r="F61" s="13">
        <v>10.92</v>
      </c>
      <c r="G61" s="13">
        <v>40.75</v>
      </c>
      <c r="H61" s="13">
        <v>277.11</v>
      </c>
      <c r="I61" s="155"/>
      <c r="J61" s="22">
        <v>14.33</v>
      </c>
      <c r="K61" s="22">
        <v>1.4</v>
      </c>
      <c r="L61" s="155"/>
    </row>
    <row r="62" spans="1:12" ht="12.75">
      <c r="A62" s="7">
        <v>50</v>
      </c>
      <c r="B62" s="8" t="s">
        <v>82</v>
      </c>
      <c r="C62" s="11" t="s">
        <v>83</v>
      </c>
      <c r="D62" s="13">
        <v>50</v>
      </c>
      <c r="E62" s="13">
        <v>3.8</v>
      </c>
      <c r="F62" s="13">
        <v>0.45</v>
      </c>
      <c r="G62" s="25">
        <v>22.05</v>
      </c>
      <c r="H62" s="13">
        <v>113</v>
      </c>
      <c r="I62" s="12">
        <v>0</v>
      </c>
      <c r="J62" s="120">
        <v>148.6</v>
      </c>
      <c r="K62" s="120">
        <v>211.6</v>
      </c>
      <c r="L62" s="21"/>
    </row>
    <row r="63" spans="1:12" ht="12.75">
      <c r="A63" s="175">
        <v>200</v>
      </c>
      <c r="B63" s="176" t="s">
        <v>20</v>
      </c>
      <c r="C63" s="11" t="s">
        <v>85</v>
      </c>
      <c r="D63" s="9">
        <v>1</v>
      </c>
      <c r="E63" s="9"/>
      <c r="F63" s="9"/>
      <c r="G63" s="9"/>
      <c r="H63" s="9"/>
      <c r="I63" s="153">
        <v>0</v>
      </c>
      <c r="J63" s="22"/>
      <c r="K63" s="22"/>
      <c r="L63" s="153"/>
    </row>
    <row r="64" spans="1:12" ht="12.75">
      <c r="A64" s="175"/>
      <c r="B64" s="176"/>
      <c r="C64" s="11" t="s">
        <v>22</v>
      </c>
      <c r="D64" s="9">
        <v>15</v>
      </c>
      <c r="E64" s="9">
        <v>0</v>
      </c>
      <c r="F64" s="9">
        <v>0</v>
      </c>
      <c r="G64" s="9">
        <v>15</v>
      </c>
      <c r="H64" s="9">
        <v>58</v>
      </c>
      <c r="I64" s="155"/>
      <c r="J64" s="22"/>
      <c r="K64" s="22"/>
      <c r="L64" s="155"/>
    </row>
    <row r="65" spans="1:12" ht="12.75">
      <c r="A65" s="24"/>
      <c r="B65" s="23" t="s">
        <v>87</v>
      </c>
      <c r="C65" s="14"/>
      <c r="D65" s="13"/>
      <c r="E65" s="13"/>
      <c r="F65" s="13"/>
      <c r="G65" s="13"/>
      <c r="H65" s="13"/>
      <c r="I65" s="20"/>
      <c r="J65" s="22"/>
      <c r="K65" s="22"/>
      <c r="L65" s="20"/>
    </row>
    <row r="66" spans="1:12" ht="12.75">
      <c r="A66" s="16">
        <v>200</v>
      </c>
      <c r="B66" s="24" t="s">
        <v>180</v>
      </c>
      <c r="C66" s="14" t="s">
        <v>140</v>
      </c>
      <c r="D66" s="13">
        <v>200</v>
      </c>
      <c r="E66" s="13">
        <v>5.6</v>
      </c>
      <c r="F66" s="13">
        <v>5</v>
      </c>
      <c r="G66" s="13">
        <v>22</v>
      </c>
      <c r="H66" s="13">
        <v>154</v>
      </c>
      <c r="I66" s="20">
        <v>1.4</v>
      </c>
      <c r="J66" s="112">
        <v>101.8</v>
      </c>
      <c r="K66" s="62">
        <v>88.1</v>
      </c>
      <c r="L66" s="20"/>
    </row>
    <row r="67" spans="1:12" ht="12.75">
      <c r="A67" s="7"/>
      <c r="B67" s="137" t="s">
        <v>86</v>
      </c>
      <c r="C67" s="158"/>
      <c r="D67" s="9"/>
      <c r="E67" s="37">
        <f>E61+E62+E64+E66</f>
        <v>21.08</v>
      </c>
      <c r="F67" s="37">
        <f>F61+F62+F64+F66</f>
        <v>16.369999999999997</v>
      </c>
      <c r="G67" s="37">
        <f>G61+G62+G64+G66</f>
        <v>99.8</v>
      </c>
      <c r="H67" s="37">
        <f>H61+H62+H64+H66</f>
        <v>602.11</v>
      </c>
      <c r="I67" s="110"/>
      <c r="J67" s="26">
        <f>J61+J62+J64+J66</f>
        <v>264.73</v>
      </c>
      <c r="K67" s="26">
        <f>K61+K62+K64+K66</f>
        <v>301.1</v>
      </c>
      <c r="L67" s="20"/>
    </row>
    <row r="68" spans="1:12" ht="12.75">
      <c r="A68" s="13"/>
      <c r="B68" s="4" t="s">
        <v>141</v>
      </c>
      <c r="C68" s="14"/>
      <c r="D68" s="14"/>
      <c r="E68" s="19">
        <f>E67+E52+E45+E21+E17</f>
        <v>80.50999999999999</v>
      </c>
      <c r="F68" s="19">
        <f>F67+F52+F45+F21+F17</f>
        <v>91.76</v>
      </c>
      <c r="G68" s="19">
        <f>G67+G52+G45+G21+G17</f>
        <v>364.53000000000003</v>
      </c>
      <c r="H68" s="19">
        <f>H67+H52+H45+H21+H17</f>
        <v>2473.85</v>
      </c>
      <c r="I68" s="108">
        <f>SUM(I5:I66)</f>
        <v>48.129999999999995</v>
      </c>
      <c r="J68" s="19">
        <f>J67+J52+J45+J21+J17</f>
        <v>819.8000000000001</v>
      </c>
      <c r="K68" s="19">
        <f>K67+K52+K45+K21+K17</f>
        <v>1091.9</v>
      </c>
      <c r="L68" s="20"/>
    </row>
  </sheetData>
  <sheetProtection/>
  <mergeCells count="48">
    <mergeCell ref="J2:K2"/>
    <mergeCell ref="I5:I10"/>
    <mergeCell ref="L5:L10"/>
    <mergeCell ref="A6:A10"/>
    <mergeCell ref="B6:B10"/>
    <mergeCell ref="A2:A3"/>
    <mergeCell ref="B2:B3"/>
    <mergeCell ref="C2:C3"/>
    <mergeCell ref="E2:G3"/>
    <mergeCell ref="L23:L26"/>
    <mergeCell ref="A11:A14"/>
    <mergeCell ref="B11:B14"/>
    <mergeCell ref="I11:I14"/>
    <mergeCell ref="L11:L14"/>
    <mergeCell ref="H2:H3"/>
    <mergeCell ref="A23:A26"/>
    <mergeCell ref="B23:B26"/>
    <mergeCell ref="I23:I26"/>
    <mergeCell ref="I2:I4"/>
    <mergeCell ref="I35:I40"/>
    <mergeCell ref="L35:L40"/>
    <mergeCell ref="A27:A34"/>
    <mergeCell ref="B27:B34"/>
    <mergeCell ref="I27:I34"/>
    <mergeCell ref="L27:L34"/>
    <mergeCell ref="I47:I50"/>
    <mergeCell ref="L47:L50"/>
    <mergeCell ref="A41:A43"/>
    <mergeCell ref="B41:B43"/>
    <mergeCell ref="I41:I43"/>
    <mergeCell ref="L41:L43"/>
    <mergeCell ref="I63:I64"/>
    <mergeCell ref="L63:L64"/>
    <mergeCell ref="A54:A61"/>
    <mergeCell ref="B54:B61"/>
    <mergeCell ref="I54:I61"/>
    <mergeCell ref="L54:L61"/>
    <mergeCell ref="B17:C17"/>
    <mergeCell ref="A63:A64"/>
    <mergeCell ref="B63:B64"/>
    <mergeCell ref="A47:A50"/>
    <mergeCell ref="B47:B50"/>
    <mergeCell ref="A35:A40"/>
    <mergeCell ref="B35:B40"/>
    <mergeCell ref="B67:C67"/>
    <mergeCell ref="B45:C45"/>
    <mergeCell ref="B52:C52"/>
    <mergeCell ref="B21:C2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="60" zoomScaleNormal="80" zoomScalePageLayoutView="0" workbookViewId="0" topLeftCell="A31">
      <selection activeCell="J60" sqref="J60:K60"/>
    </sheetView>
  </sheetViews>
  <sheetFormatPr defaultColWidth="9.00390625" defaultRowHeight="12.75"/>
  <cols>
    <col min="1" max="1" width="10.125" style="0" customWidth="1"/>
    <col min="2" max="2" width="19.75390625" style="0" customWidth="1"/>
    <col min="3" max="3" width="19.125" style="0" customWidth="1"/>
    <col min="4" max="5" width="10.25390625" style="0" customWidth="1"/>
    <col min="6" max="6" width="10.625" style="0" customWidth="1"/>
    <col min="7" max="7" width="10.375" style="0" customWidth="1"/>
    <col min="8" max="8" width="12.00390625" style="0" customWidth="1"/>
    <col min="9" max="10" width="10.875" style="0" customWidth="1"/>
  </cols>
  <sheetData>
    <row r="1" ht="12.75">
      <c r="B1" s="2" t="s">
        <v>243</v>
      </c>
    </row>
    <row r="2" spans="1:12" ht="39" customHeight="1">
      <c r="A2" s="139" t="s">
        <v>1</v>
      </c>
      <c r="B2" s="139" t="s">
        <v>2</v>
      </c>
      <c r="C2" s="139" t="s">
        <v>3</v>
      </c>
      <c r="D2" s="26" t="s">
        <v>4</v>
      </c>
      <c r="E2" s="139" t="s">
        <v>5</v>
      </c>
      <c r="F2" s="139"/>
      <c r="G2" s="139"/>
      <c r="H2" s="26" t="s">
        <v>6</v>
      </c>
      <c r="I2" s="107" t="s">
        <v>7</v>
      </c>
      <c r="J2" s="164" t="s">
        <v>275</v>
      </c>
      <c r="K2" s="164"/>
      <c r="L2" s="49" t="s">
        <v>91</v>
      </c>
    </row>
    <row r="3" spans="1:12" ht="12.75">
      <c r="A3" s="139"/>
      <c r="B3" s="139"/>
      <c r="C3" s="139"/>
      <c r="D3" s="26" t="s">
        <v>8</v>
      </c>
      <c r="E3" s="26" t="s">
        <v>9</v>
      </c>
      <c r="F3" s="26" t="s">
        <v>10</v>
      </c>
      <c r="G3" s="26" t="s">
        <v>11</v>
      </c>
      <c r="H3" s="26" t="s">
        <v>12</v>
      </c>
      <c r="I3" s="22"/>
      <c r="J3" s="101" t="s">
        <v>261</v>
      </c>
      <c r="K3" s="101" t="s">
        <v>276</v>
      </c>
      <c r="L3" s="112"/>
    </row>
    <row r="4" spans="1:12" ht="12.75">
      <c r="A4" s="13"/>
      <c r="B4" s="4" t="s">
        <v>13</v>
      </c>
      <c r="C4" s="14"/>
      <c r="D4" s="14"/>
      <c r="E4" s="14"/>
      <c r="F4" s="14"/>
      <c r="G4" s="14"/>
      <c r="H4" s="14"/>
      <c r="I4" s="153">
        <v>0.6</v>
      </c>
      <c r="J4" s="22"/>
      <c r="K4" s="22"/>
      <c r="L4" s="153">
        <v>160</v>
      </c>
    </row>
    <row r="5" spans="1:12" ht="12.75">
      <c r="A5" s="169">
        <v>220</v>
      </c>
      <c r="B5" s="215" t="s">
        <v>207</v>
      </c>
      <c r="C5" s="40" t="s">
        <v>65</v>
      </c>
      <c r="D5" s="25">
        <v>110</v>
      </c>
      <c r="E5" s="25"/>
      <c r="F5" s="25"/>
      <c r="G5" s="25"/>
      <c r="H5" s="25"/>
      <c r="I5" s="154"/>
      <c r="J5" s="22"/>
      <c r="K5" s="22"/>
      <c r="L5" s="154"/>
    </row>
    <row r="6" spans="1:12" ht="12.75">
      <c r="A6" s="169"/>
      <c r="B6" s="215"/>
      <c r="C6" s="40" t="s">
        <v>208</v>
      </c>
      <c r="D6" s="25">
        <v>17.6</v>
      </c>
      <c r="E6" s="25"/>
      <c r="F6" s="25"/>
      <c r="G6" s="25"/>
      <c r="H6" s="25"/>
      <c r="I6" s="154"/>
      <c r="J6" s="22"/>
      <c r="K6" s="22"/>
      <c r="L6" s="154"/>
    </row>
    <row r="7" spans="1:12" ht="12.75">
      <c r="A7" s="169"/>
      <c r="B7" s="215"/>
      <c r="C7" s="40" t="s">
        <v>121</v>
      </c>
      <c r="D7" s="25">
        <v>1.5</v>
      </c>
      <c r="E7" s="25"/>
      <c r="F7" s="25"/>
      <c r="G7" s="25"/>
      <c r="H7" s="25"/>
      <c r="I7" s="154"/>
      <c r="J7" s="22"/>
      <c r="K7" s="22"/>
      <c r="L7" s="154"/>
    </row>
    <row r="8" spans="1:12" ht="12.75">
      <c r="A8" s="169"/>
      <c r="B8" s="215"/>
      <c r="C8" s="40" t="s">
        <v>22</v>
      </c>
      <c r="D8" s="25">
        <v>1.5</v>
      </c>
      <c r="E8" s="25">
        <v>6.16</v>
      </c>
      <c r="F8" s="25">
        <v>6.95</v>
      </c>
      <c r="G8" s="25">
        <v>21.56</v>
      </c>
      <c r="H8" s="25">
        <v>124.08</v>
      </c>
      <c r="I8" s="155"/>
      <c r="J8" s="22">
        <v>44.58</v>
      </c>
      <c r="K8" s="22">
        <v>5.6</v>
      </c>
      <c r="L8" s="155"/>
    </row>
    <row r="9" spans="1:12" ht="12.75">
      <c r="A9" s="175">
        <v>200</v>
      </c>
      <c r="B9" s="176" t="s">
        <v>116</v>
      </c>
      <c r="C9" s="11" t="s">
        <v>117</v>
      </c>
      <c r="D9" s="9">
        <v>4</v>
      </c>
      <c r="E9" s="9"/>
      <c r="F9" s="9"/>
      <c r="G9" s="9"/>
      <c r="H9" s="9"/>
      <c r="I9" s="153">
        <v>0.8</v>
      </c>
      <c r="J9" s="22"/>
      <c r="K9" s="22"/>
      <c r="L9" s="153">
        <v>397</v>
      </c>
    </row>
    <row r="10" spans="1:12" ht="12.75">
      <c r="A10" s="175"/>
      <c r="B10" s="176"/>
      <c r="C10" s="11" t="s">
        <v>65</v>
      </c>
      <c r="D10" s="9">
        <v>100</v>
      </c>
      <c r="E10" s="9"/>
      <c r="F10" s="9"/>
      <c r="G10" s="9"/>
      <c r="H10" s="9"/>
      <c r="I10" s="154"/>
      <c r="J10" s="22"/>
      <c r="K10" s="22"/>
      <c r="L10" s="154"/>
    </row>
    <row r="11" spans="1:12" ht="12.75">
      <c r="A11" s="175"/>
      <c r="B11" s="176"/>
      <c r="C11" s="11" t="s">
        <v>22</v>
      </c>
      <c r="D11" s="9">
        <v>20</v>
      </c>
      <c r="E11" s="9">
        <v>3.77</v>
      </c>
      <c r="F11" s="9">
        <v>3.93</v>
      </c>
      <c r="G11" s="9">
        <v>25.05</v>
      </c>
      <c r="H11" s="9">
        <v>153.92</v>
      </c>
      <c r="I11" s="155"/>
      <c r="J11" s="22">
        <v>12.3</v>
      </c>
      <c r="K11" s="22">
        <v>0.88</v>
      </c>
      <c r="L11" s="155"/>
    </row>
    <row r="12" spans="1:12" ht="12.75">
      <c r="A12" s="7" t="s">
        <v>23</v>
      </c>
      <c r="B12" s="8" t="s">
        <v>24</v>
      </c>
      <c r="C12" s="14" t="s">
        <v>25</v>
      </c>
      <c r="D12" s="13" t="s">
        <v>23</v>
      </c>
      <c r="E12" s="13">
        <v>3.9</v>
      </c>
      <c r="F12" s="13">
        <v>7.8</v>
      </c>
      <c r="G12" s="13">
        <v>24.9</v>
      </c>
      <c r="H12" s="13">
        <v>179.1</v>
      </c>
      <c r="I12" s="61">
        <v>0</v>
      </c>
      <c r="J12" s="120">
        <v>87.6</v>
      </c>
      <c r="K12" s="120">
        <v>215.3</v>
      </c>
      <c r="L12" s="12"/>
    </row>
    <row r="13" spans="1:12" ht="15" customHeight="1">
      <c r="A13" s="7" t="s">
        <v>26</v>
      </c>
      <c r="B13" s="8" t="s">
        <v>27</v>
      </c>
      <c r="C13" s="11" t="s">
        <v>28</v>
      </c>
      <c r="D13" s="9">
        <v>40</v>
      </c>
      <c r="E13" s="9">
        <v>5.1</v>
      </c>
      <c r="F13" s="9">
        <v>4.6</v>
      </c>
      <c r="G13" s="9">
        <v>0.3</v>
      </c>
      <c r="H13" s="9">
        <v>63</v>
      </c>
      <c r="I13" s="20"/>
      <c r="J13" s="22"/>
      <c r="K13" s="22"/>
      <c r="L13" s="20"/>
    </row>
    <row r="14" spans="1:12" ht="13.5" customHeight="1">
      <c r="A14" s="7"/>
      <c r="B14" s="157" t="s">
        <v>29</v>
      </c>
      <c r="C14" s="187"/>
      <c r="D14" s="13"/>
      <c r="E14" s="6">
        <f>SUM(E8:E13)</f>
        <v>18.93</v>
      </c>
      <c r="F14" s="6">
        <f>SUM(F8:F13)</f>
        <v>23.28</v>
      </c>
      <c r="G14" s="6">
        <f>SUM(G8:G13)</f>
        <v>71.80999999999999</v>
      </c>
      <c r="H14" s="6">
        <f>SUM(H8:H13)</f>
        <v>520.1</v>
      </c>
      <c r="I14" s="20"/>
      <c r="J14" s="6">
        <f>SUM(J8:J13)</f>
        <v>144.48</v>
      </c>
      <c r="K14" s="6">
        <f>SUM(K8:K13)</f>
        <v>221.78</v>
      </c>
      <c r="L14" s="20"/>
    </row>
    <row r="15" spans="1:12" ht="15.75" customHeight="1">
      <c r="A15" s="9"/>
      <c r="B15" s="5" t="s">
        <v>30</v>
      </c>
      <c r="C15" s="14"/>
      <c r="D15" s="13"/>
      <c r="E15" s="30"/>
      <c r="F15" s="30"/>
      <c r="G15" s="30"/>
      <c r="H15" s="30"/>
      <c r="I15" s="29"/>
      <c r="J15" s="22"/>
      <c r="K15" s="22"/>
      <c r="L15" s="20"/>
    </row>
    <row r="16" spans="1:12" ht="12.75">
      <c r="A16" s="9">
        <v>200</v>
      </c>
      <c r="B16" s="11" t="s">
        <v>31</v>
      </c>
      <c r="C16" s="11" t="s">
        <v>32</v>
      </c>
      <c r="D16" s="9">
        <v>200</v>
      </c>
      <c r="E16" s="31">
        <v>1</v>
      </c>
      <c r="F16" s="31">
        <v>0</v>
      </c>
      <c r="G16" s="31">
        <v>23.4</v>
      </c>
      <c r="H16" s="13">
        <v>107</v>
      </c>
      <c r="I16" s="29">
        <v>4</v>
      </c>
      <c r="J16" s="62">
        <v>0.7</v>
      </c>
      <c r="K16" s="62">
        <v>26.9</v>
      </c>
      <c r="L16" s="20"/>
    </row>
    <row r="17" spans="1:12" ht="17.25" customHeight="1">
      <c r="A17" s="9">
        <v>200</v>
      </c>
      <c r="B17" s="11" t="s">
        <v>34</v>
      </c>
      <c r="C17" s="11" t="s">
        <v>126</v>
      </c>
      <c r="D17" s="9">
        <v>200</v>
      </c>
      <c r="E17" s="31">
        <v>0.8</v>
      </c>
      <c r="F17" s="31">
        <v>0</v>
      </c>
      <c r="G17" s="31">
        <v>21.4</v>
      </c>
      <c r="H17" s="31">
        <v>88</v>
      </c>
      <c r="I17" s="29">
        <v>9</v>
      </c>
      <c r="J17" s="22">
        <v>24.67</v>
      </c>
      <c r="K17" s="22">
        <v>17.32</v>
      </c>
      <c r="L17" s="20"/>
    </row>
    <row r="18" spans="1:12" ht="15" customHeight="1">
      <c r="A18" s="9"/>
      <c r="B18" s="157" t="s">
        <v>36</v>
      </c>
      <c r="C18" s="210"/>
      <c r="D18" s="13"/>
      <c r="E18" s="30">
        <f>SUM(E16:E17)</f>
        <v>1.8</v>
      </c>
      <c r="F18" s="30">
        <f>SUM(F16:F17)</f>
        <v>0</v>
      </c>
      <c r="G18" s="30">
        <f>SUM(G16:G17)</f>
        <v>44.8</v>
      </c>
      <c r="H18" s="30">
        <f>SUM(H16:H17)</f>
        <v>195</v>
      </c>
      <c r="I18" s="29"/>
      <c r="J18" s="30">
        <f>SUM(J16:J17)</f>
        <v>25.37</v>
      </c>
      <c r="K18" s="30">
        <f>SUM(K16:K17)</f>
        <v>44.22</v>
      </c>
      <c r="L18" s="20"/>
    </row>
    <row r="19" spans="1:12" ht="12.75">
      <c r="A19" s="16"/>
      <c r="B19" s="17" t="s">
        <v>37</v>
      </c>
      <c r="C19" s="11"/>
      <c r="D19" s="13"/>
      <c r="E19" s="13"/>
      <c r="F19" s="13"/>
      <c r="G19" s="13"/>
      <c r="H19" s="13"/>
      <c r="I19" s="177">
        <v>12.4</v>
      </c>
      <c r="J19" s="22"/>
      <c r="K19" s="22"/>
      <c r="L19" s="177">
        <v>20</v>
      </c>
    </row>
    <row r="20" spans="1:12" ht="12.75" customHeight="1">
      <c r="A20" s="179">
        <v>70</v>
      </c>
      <c r="B20" s="176" t="s">
        <v>38</v>
      </c>
      <c r="C20" s="11" t="s">
        <v>39</v>
      </c>
      <c r="D20" s="13">
        <v>33</v>
      </c>
      <c r="E20" s="18"/>
      <c r="F20" s="18"/>
      <c r="G20" s="18"/>
      <c r="H20" s="13"/>
      <c r="I20" s="138"/>
      <c r="J20" s="22"/>
      <c r="K20" s="22"/>
      <c r="L20" s="138"/>
    </row>
    <row r="21" spans="1:12" ht="12.75">
      <c r="A21" s="179"/>
      <c r="B21" s="176"/>
      <c r="C21" s="11" t="s">
        <v>40</v>
      </c>
      <c r="D21" s="13">
        <v>9</v>
      </c>
      <c r="E21" s="18"/>
      <c r="F21" s="18"/>
      <c r="G21" s="18"/>
      <c r="H21" s="13"/>
      <c r="I21" s="138"/>
      <c r="J21" s="22"/>
      <c r="K21" s="22"/>
      <c r="L21" s="138"/>
    </row>
    <row r="22" spans="1:12" ht="12.75">
      <c r="A22" s="179"/>
      <c r="B22" s="176"/>
      <c r="C22" s="11" t="s">
        <v>41</v>
      </c>
      <c r="D22" s="13">
        <v>9</v>
      </c>
      <c r="E22" s="18"/>
      <c r="F22" s="18"/>
      <c r="G22" s="18"/>
      <c r="H22" s="18"/>
      <c r="I22" s="138"/>
      <c r="J22" s="22"/>
      <c r="K22" s="22"/>
      <c r="L22" s="138"/>
    </row>
    <row r="23" spans="1:12" ht="12.75">
      <c r="A23" s="179"/>
      <c r="B23" s="176"/>
      <c r="C23" s="11" t="s">
        <v>42</v>
      </c>
      <c r="D23" s="13">
        <v>26</v>
      </c>
      <c r="E23" s="13">
        <v>0.96</v>
      </c>
      <c r="F23" s="13">
        <v>2.87</v>
      </c>
      <c r="G23" s="13">
        <v>2.31</v>
      </c>
      <c r="H23" s="13">
        <v>39.9</v>
      </c>
      <c r="I23" s="178"/>
      <c r="J23" s="29">
        <v>2.6</v>
      </c>
      <c r="K23" s="62">
        <v>4.99</v>
      </c>
      <c r="L23" s="178"/>
    </row>
    <row r="24" spans="1:12" ht="12.75">
      <c r="A24" s="175" t="s">
        <v>43</v>
      </c>
      <c r="B24" s="176" t="s">
        <v>129</v>
      </c>
      <c r="C24" s="14" t="s">
        <v>165</v>
      </c>
      <c r="D24" s="13">
        <v>52</v>
      </c>
      <c r="E24" s="13"/>
      <c r="F24" s="13"/>
      <c r="G24" s="13"/>
      <c r="H24" s="13"/>
      <c r="I24" s="153">
        <v>3.02</v>
      </c>
      <c r="J24" s="22"/>
      <c r="K24" s="22"/>
      <c r="L24" s="153">
        <v>76</v>
      </c>
    </row>
    <row r="25" spans="1:12" ht="12.75">
      <c r="A25" s="175"/>
      <c r="B25" s="176"/>
      <c r="C25" s="14" t="s">
        <v>47</v>
      </c>
      <c r="D25" s="13">
        <v>100</v>
      </c>
      <c r="E25" s="13"/>
      <c r="F25" s="13"/>
      <c r="G25" s="13"/>
      <c r="H25" s="13"/>
      <c r="I25" s="154"/>
      <c r="J25" s="22"/>
      <c r="K25" s="22"/>
      <c r="L25" s="154"/>
    </row>
    <row r="26" spans="1:12" ht="12.75">
      <c r="A26" s="175"/>
      <c r="B26" s="176"/>
      <c r="C26" s="14" t="s">
        <v>40</v>
      </c>
      <c r="D26" s="13">
        <v>6</v>
      </c>
      <c r="E26" s="13"/>
      <c r="F26" s="13"/>
      <c r="G26" s="13"/>
      <c r="H26" s="13"/>
      <c r="I26" s="154"/>
      <c r="J26" s="22"/>
      <c r="K26" s="22"/>
      <c r="L26" s="154"/>
    </row>
    <row r="27" spans="1:12" ht="12.75">
      <c r="A27" s="175"/>
      <c r="B27" s="176"/>
      <c r="C27" s="14" t="s">
        <v>48</v>
      </c>
      <c r="D27" s="13">
        <v>13</v>
      </c>
      <c r="E27" s="13"/>
      <c r="F27" s="13"/>
      <c r="G27" s="13"/>
      <c r="H27" s="13"/>
      <c r="I27" s="154"/>
      <c r="J27" s="22"/>
      <c r="K27" s="22"/>
      <c r="L27" s="154"/>
    </row>
    <row r="28" spans="1:12" ht="12.75">
      <c r="A28" s="175"/>
      <c r="B28" s="176"/>
      <c r="C28" s="14" t="s">
        <v>130</v>
      </c>
      <c r="D28" s="13">
        <v>5</v>
      </c>
      <c r="E28" s="13"/>
      <c r="F28" s="13"/>
      <c r="G28" s="13"/>
      <c r="H28" s="13"/>
      <c r="I28" s="154"/>
      <c r="J28" s="22"/>
      <c r="K28" s="22"/>
      <c r="L28" s="154"/>
    </row>
    <row r="29" spans="1:12" ht="12.75">
      <c r="A29" s="175"/>
      <c r="B29" s="176"/>
      <c r="C29" s="14" t="s">
        <v>95</v>
      </c>
      <c r="D29" s="13">
        <v>5</v>
      </c>
      <c r="E29" s="13"/>
      <c r="F29" s="13"/>
      <c r="G29" s="13"/>
      <c r="H29" s="13"/>
      <c r="I29" s="154"/>
      <c r="J29" s="22"/>
      <c r="K29" s="22"/>
      <c r="L29" s="154"/>
    </row>
    <row r="30" spans="1:12" ht="12.75">
      <c r="A30" s="175"/>
      <c r="B30" s="176"/>
      <c r="C30" s="14" t="s">
        <v>131</v>
      </c>
      <c r="D30" s="13">
        <v>17</v>
      </c>
      <c r="E30" s="13"/>
      <c r="F30" s="13"/>
      <c r="G30" s="13"/>
      <c r="H30" s="13"/>
      <c r="I30" s="154"/>
      <c r="J30" s="22"/>
      <c r="K30" s="22"/>
      <c r="L30" s="154"/>
    </row>
    <row r="31" spans="1:12" ht="12.75">
      <c r="A31" s="175"/>
      <c r="B31" s="176"/>
      <c r="C31" s="14" t="s">
        <v>52</v>
      </c>
      <c r="D31" s="13">
        <v>10</v>
      </c>
      <c r="E31" s="13">
        <v>10.35</v>
      </c>
      <c r="F31" s="13">
        <v>8.9</v>
      </c>
      <c r="G31" s="13">
        <v>17.57</v>
      </c>
      <c r="H31" s="13">
        <v>189.1</v>
      </c>
      <c r="I31" s="155"/>
      <c r="J31" s="22">
        <v>36.8</v>
      </c>
      <c r="K31" s="22">
        <v>1.4</v>
      </c>
      <c r="L31" s="155"/>
    </row>
    <row r="32" spans="1:12" ht="12.75">
      <c r="A32" s="175" t="s">
        <v>209</v>
      </c>
      <c r="B32" s="176" t="s">
        <v>210</v>
      </c>
      <c r="C32" s="14" t="s">
        <v>211</v>
      </c>
      <c r="D32" s="13">
        <v>93</v>
      </c>
      <c r="E32" s="18"/>
      <c r="F32" s="18"/>
      <c r="G32" s="18"/>
      <c r="H32" s="18"/>
      <c r="I32" s="153">
        <v>0.77</v>
      </c>
      <c r="J32" s="22"/>
      <c r="K32" s="22"/>
      <c r="L32" s="212">
        <v>47</v>
      </c>
    </row>
    <row r="33" spans="1:12" ht="12.75">
      <c r="A33" s="175"/>
      <c r="B33" s="176"/>
      <c r="C33" s="14" t="s">
        <v>120</v>
      </c>
      <c r="D33" s="13">
        <v>3</v>
      </c>
      <c r="E33" s="13"/>
      <c r="F33" s="13"/>
      <c r="G33" s="13"/>
      <c r="H33" s="13"/>
      <c r="I33" s="154"/>
      <c r="J33" s="22"/>
      <c r="K33" s="22"/>
      <c r="L33" s="213"/>
    </row>
    <row r="34" spans="1:12" ht="12.75">
      <c r="A34" s="175"/>
      <c r="B34" s="176"/>
      <c r="C34" s="14" t="s">
        <v>40</v>
      </c>
      <c r="D34" s="13">
        <v>9</v>
      </c>
      <c r="E34" s="13"/>
      <c r="F34" s="13"/>
      <c r="G34" s="13"/>
      <c r="H34" s="13"/>
      <c r="I34" s="154"/>
      <c r="J34" s="22"/>
      <c r="K34" s="22"/>
      <c r="L34" s="213"/>
    </row>
    <row r="35" spans="1:12" ht="12.75">
      <c r="A35" s="175"/>
      <c r="B35" s="176"/>
      <c r="C35" s="14" t="s">
        <v>95</v>
      </c>
      <c r="D35" s="13">
        <v>2</v>
      </c>
      <c r="E35" s="18"/>
      <c r="F35" s="18"/>
      <c r="G35" s="18"/>
      <c r="H35" s="18"/>
      <c r="I35" s="154"/>
      <c r="J35" s="22"/>
      <c r="K35" s="22"/>
      <c r="L35" s="213"/>
    </row>
    <row r="36" spans="1:12" ht="12.75">
      <c r="A36" s="175"/>
      <c r="B36" s="176"/>
      <c r="C36" s="14" t="s">
        <v>94</v>
      </c>
      <c r="D36" s="13">
        <v>5</v>
      </c>
      <c r="E36" s="18"/>
      <c r="F36" s="18"/>
      <c r="G36" s="18"/>
      <c r="H36" s="18"/>
      <c r="I36" s="154"/>
      <c r="J36" s="22"/>
      <c r="K36" s="22"/>
      <c r="L36" s="213"/>
    </row>
    <row r="37" spans="1:12" ht="12.75">
      <c r="A37" s="175"/>
      <c r="B37" s="176"/>
      <c r="C37" s="14" t="s">
        <v>212</v>
      </c>
      <c r="D37" s="13">
        <v>50</v>
      </c>
      <c r="E37" s="13">
        <v>12.8</v>
      </c>
      <c r="F37" s="13">
        <v>3.2</v>
      </c>
      <c r="G37" s="13">
        <v>9.1</v>
      </c>
      <c r="H37" s="13">
        <v>101</v>
      </c>
      <c r="I37" s="155"/>
      <c r="J37" s="22">
        <v>5.8</v>
      </c>
      <c r="K37" s="22">
        <v>22.3</v>
      </c>
      <c r="L37" s="214"/>
    </row>
    <row r="38" spans="1:12" ht="12.75">
      <c r="A38" s="175">
        <v>150</v>
      </c>
      <c r="B38" s="176" t="s">
        <v>64</v>
      </c>
      <c r="C38" s="11" t="s">
        <v>47</v>
      </c>
      <c r="D38" s="13">
        <v>171</v>
      </c>
      <c r="E38" s="13"/>
      <c r="F38" s="13"/>
      <c r="G38" s="13"/>
      <c r="H38" s="13"/>
      <c r="I38" s="177">
        <v>5.4</v>
      </c>
      <c r="J38" s="22"/>
      <c r="K38" s="22"/>
      <c r="L38" s="177">
        <v>206</v>
      </c>
    </row>
    <row r="39" spans="1:12" ht="12.75">
      <c r="A39" s="175"/>
      <c r="B39" s="176"/>
      <c r="C39" s="11" t="s">
        <v>65</v>
      </c>
      <c r="D39" s="13">
        <v>24</v>
      </c>
      <c r="E39" s="13"/>
      <c r="F39" s="13"/>
      <c r="G39" s="13"/>
      <c r="H39" s="13"/>
      <c r="I39" s="138"/>
      <c r="J39" s="22"/>
      <c r="K39" s="22"/>
      <c r="L39" s="138"/>
    </row>
    <row r="40" spans="1:12" ht="12.75">
      <c r="A40" s="175"/>
      <c r="B40" s="176"/>
      <c r="C40" s="11" t="s">
        <v>66</v>
      </c>
      <c r="D40" s="13">
        <v>5</v>
      </c>
      <c r="E40" s="13">
        <v>3.15</v>
      </c>
      <c r="F40" s="13">
        <v>7</v>
      </c>
      <c r="G40" s="13">
        <v>21.9</v>
      </c>
      <c r="H40" s="13">
        <v>163.5</v>
      </c>
      <c r="I40" s="178"/>
      <c r="J40" s="22">
        <v>1.33</v>
      </c>
      <c r="K40" s="22">
        <v>21.6</v>
      </c>
      <c r="L40" s="178"/>
    </row>
    <row r="41" spans="1:12" ht="15" customHeight="1">
      <c r="A41" s="175">
        <v>200</v>
      </c>
      <c r="B41" s="176" t="s">
        <v>107</v>
      </c>
      <c r="C41" s="11" t="s">
        <v>157</v>
      </c>
      <c r="D41" s="9">
        <v>24</v>
      </c>
      <c r="E41" s="9"/>
      <c r="F41" s="9"/>
      <c r="G41" s="9"/>
      <c r="H41" s="9"/>
      <c r="I41" s="153">
        <v>0</v>
      </c>
      <c r="J41" s="22"/>
      <c r="K41" s="22"/>
      <c r="L41" s="153">
        <v>332</v>
      </c>
    </row>
    <row r="42" spans="1:12" ht="12.75">
      <c r="A42" s="175"/>
      <c r="B42" s="176"/>
      <c r="C42" s="11" t="s">
        <v>22</v>
      </c>
      <c r="D42" s="9">
        <v>10</v>
      </c>
      <c r="E42" s="9"/>
      <c r="F42" s="9"/>
      <c r="G42" s="9"/>
      <c r="H42" s="9"/>
      <c r="I42" s="154"/>
      <c r="J42" s="22"/>
      <c r="K42" s="22"/>
      <c r="L42" s="154"/>
    </row>
    <row r="43" spans="1:12" ht="12.75">
      <c r="A43" s="175"/>
      <c r="B43" s="176"/>
      <c r="C43" s="11"/>
      <c r="D43" s="9"/>
      <c r="E43" s="9">
        <v>0</v>
      </c>
      <c r="F43" s="9">
        <v>0</v>
      </c>
      <c r="G43" s="9">
        <v>20.6</v>
      </c>
      <c r="H43" s="9">
        <v>118</v>
      </c>
      <c r="I43" s="155"/>
      <c r="J43" s="120">
        <v>8.5</v>
      </c>
      <c r="K43" s="120">
        <v>44.3</v>
      </c>
      <c r="L43" s="155"/>
    </row>
    <row r="44" spans="1:12" ht="24.75" customHeight="1">
      <c r="A44" s="7">
        <v>88</v>
      </c>
      <c r="B44" s="8" t="s">
        <v>277</v>
      </c>
      <c r="C44" s="11" t="s">
        <v>278</v>
      </c>
      <c r="D44" s="13">
        <v>88</v>
      </c>
      <c r="E44" s="13">
        <v>3.8</v>
      </c>
      <c r="F44" s="13">
        <v>0.45</v>
      </c>
      <c r="G44" s="13">
        <v>22.05</v>
      </c>
      <c r="H44" s="13">
        <v>113</v>
      </c>
      <c r="I44" s="12">
        <v>0</v>
      </c>
      <c r="J44" s="120">
        <v>0</v>
      </c>
      <c r="K44" s="120">
        <v>312.6</v>
      </c>
      <c r="L44" s="22"/>
    </row>
    <row r="45" spans="1:12" ht="14.25" customHeight="1">
      <c r="A45" s="7"/>
      <c r="B45" s="204" t="s">
        <v>110</v>
      </c>
      <c r="C45" s="205"/>
      <c r="D45" s="9"/>
      <c r="E45" s="26">
        <f>SUM(E23:E44)</f>
        <v>31.06</v>
      </c>
      <c r="F45" s="26">
        <f>SUM(F23:F44)</f>
        <v>22.419999999999998</v>
      </c>
      <c r="G45" s="26">
        <f>SUM(G23:G44)</f>
        <v>93.52999999999999</v>
      </c>
      <c r="H45" s="26">
        <f>SUM(H23:H44)</f>
        <v>724.5</v>
      </c>
      <c r="I45" s="26">
        <f>SUM(I19:I44)</f>
        <v>21.590000000000003</v>
      </c>
      <c r="J45" s="26">
        <f>SUM(J23:J44)</f>
        <v>55.029999999999994</v>
      </c>
      <c r="K45" s="26">
        <f>SUM(K23:K44)</f>
        <v>407.19000000000005</v>
      </c>
      <c r="L45" s="26"/>
    </row>
    <row r="46" spans="1:12" ht="18" customHeight="1">
      <c r="A46" s="8"/>
      <c r="B46" s="17" t="s">
        <v>72</v>
      </c>
      <c r="C46" s="11"/>
      <c r="D46" s="9"/>
      <c r="E46" s="9"/>
      <c r="F46" s="9"/>
      <c r="G46" s="9"/>
      <c r="H46" s="26"/>
      <c r="I46" s="20"/>
      <c r="J46" s="22"/>
      <c r="K46" s="22"/>
      <c r="L46" s="20"/>
    </row>
    <row r="47" spans="1:12" ht="12.75">
      <c r="A47" s="175">
        <v>200</v>
      </c>
      <c r="B47" s="176" t="s">
        <v>84</v>
      </c>
      <c r="C47" s="11" t="s">
        <v>85</v>
      </c>
      <c r="D47" s="13"/>
      <c r="E47" s="25"/>
      <c r="F47" s="25"/>
      <c r="G47" s="25"/>
      <c r="H47" s="25"/>
      <c r="I47" s="161">
        <v>0.33</v>
      </c>
      <c r="J47" s="22"/>
      <c r="K47" s="22"/>
      <c r="L47" s="161">
        <v>138</v>
      </c>
    </row>
    <row r="48" spans="1:12" ht="12.75">
      <c r="A48" s="148"/>
      <c r="B48" s="211"/>
      <c r="C48" s="11" t="s">
        <v>22</v>
      </c>
      <c r="D48" s="9">
        <v>1</v>
      </c>
      <c r="E48" s="31"/>
      <c r="F48" s="31"/>
      <c r="G48" s="31"/>
      <c r="H48" s="31"/>
      <c r="I48" s="162"/>
      <c r="J48" s="22"/>
      <c r="K48" s="22"/>
      <c r="L48" s="162"/>
    </row>
    <row r="49" spans="1:12" ht="12.75">
      <c r="A49" s="148"/>
      <c r="B49" s="211"/>
      <c r="C49" s="11" t="s">
        <v>65</v>
      </c>
      <c r="D49" s="9">
        <v>15</v>
      </c>
      <c r="E49" s="31"/>
      <c r="F49" s="31"/>
      <c r="G49" s="31"/>
      <c r="H49" s="31"/>
      <c r="I49" s="162"/>
      <c r="J49" s="22"/>
      <c r="K49" s="22"/>
      <c r="L49" s="162"/>
    </row>
    <row r="50" spans="1:12" ht="12.75">
      <c r="A50" s="148"/>
      <c r="B50" s="211"/>
      <c r="C50" s="11"/>
      <c r="D50" s="9">
        <v>80</v>
      </c>
      <c r="E50" s="31">
        <v>2.69</v>
      </c>
      <c r="F50" s="31">
        <v>2.55</v>
      </c>
      <c r="G50" s="31">
        <v>13.25</v>
      </c>
      <c r="H50" s="31">
        <v>87.25</v>
      </c>
      <c r="I50" s="162"/>
      <c r="J50" s="29">
        <v>51.2</v>
      </c>
      <c r="K50" s="62">
        <v>64.3</v>
      </c>
      <c r="L50" s="162"/>
    </row>
    <row r="51" spans="1:12" ht="21" customHeight="1">
      <c r="A51" s="7">
        <v>45</v>
      </c>
      <c r="B51" s="8" t="s">
        <v>74</v>
      </c>
      <c r="C51" s="11" t="s">
        <v>75</v>
      </c>
      <c r="D51" s="13">
        <v>45</v>
      </c>
      <c r="E51" s="13">
        <v>1.2</v>
      </c>
      <c r="F51" s="13">
        <v>1.1</v>
      </c>
      <c r="G51" s="13">
        <v>11.74</v>
      </c>
      <c r="H51" s="13">
        <v>104.16</v>
      </c>
      <c r="I51" s="20">
        <v>0</v>
      </c>
      <c r="J51" s="111">
        <v>14.6</v>
      </c>
      <c r="K51" s="111">
        <v>22.5</v>
      </c>
      <c r="L51" s="29"/>
    </row>
    <row r="52" spans="1:12" ht="18" customHeight="1">
      <c r="A52" s="11"/>
      <c r="B52" s="157" t="s">
        <v>76</v>
      </c>
      <c r="C52" s="165"/>
      <c r="D52" s="9"/>
      <c r="E52" s="32">
        <f>SUM(E50:E51)</f>
        <v>3.8899999999999997</v>
      </c>
      <c r="F52" s="32">
        <f>SUM(F50:F51)</f>
        <v>3.65</v>
      </c>
      <c r="G52" s="32">
        <f>SUM(G50:G51)</f>
        <v>24.990000000000002</v>
      </c>
      <c r="H52" s="32">
        <f>SUM(H50:H51)</f>
        <v>191.41</v>
      </c>
      <c r="I52" s="29"/>
      <c r="J52" s="32">
        <f>SUM(J50:J51)</f>
        <v>65.8</v>
      </c>
      <c r="K52" s="32">
        <f>SUM(K50:K51)</f>
        <v>86.8</v>
      </c>
      <c r="L52" s="29"/>
    </row>
    <row r="53" spans="1:12" ht="12.75">
      <c r="A53" s="8"/>
      <c r="B53" s="17" t="s">
        <v>77</v>
      </c>
      <c r="C53" s="11"/>
      <c r="D53" s="9"/>
      <c r="E53" s="9"/>
      <c r="F53" s="9"/>
      <c r="G53" s="9"/>
      <c r="H53" s="26"/>
      <c r="I53" s="20"/>
      <c r="J53" s="22"/>
      <c r="K53" s="22"/>
      <c r="L53" s="20"/>
    </row>
    <row r="54" spans="1:12" ht="12.75">
      <c r="A54" s="175">
        <v>90</v>
      </c>
      <c r="B54" s="176" t="s">
        <v>132</v>
      </c>
      <c r="C54" s="14" t="s">
        <v>103</v>
      </c>
      <c r="D54" s="13">
        <v>90</v>
      </c>
      <c r="E54" s="25"/>
      <c r="F54" s="25"/>
      <c r="G54" s="25"/>
      <c r="H54" s="25"/>
      <c r="I54" s="161">
        <v>2.07</v>
      </c>
      <c r="J54" s="22"/>
      <c r="K54" s="22"/>
      <c r="L54" s="161">
        <v>101</v>
      </c>
    </row>
    <row r="55" spans="1:12" ht="12.75">
      <c r="A55" s="175"/>
      <c r="B55" s="176"/>
      <c r="C55" s="14" t="s">
        <v>118</v>
      </c>
      <c r="D55" s="13">
        <v>9</v>
      </c>
      <c r="E55" s="25"/>
      <c r="F55" s="25"/>
      <c r="G55" s="25"/>
      <c r="H55" s="25"/>
      <c r="I55" s="162"/>
      <c r="J55" s="22"/>
      <c r="K55" s="22"/>
      <c r="L55" s="162"/>
    </row>
    <row r="56" spans="1:12" ht="12.75">
      <c r="A56" s="175"/>
      <c r="B56" s="176"/>
      <c r="C56" s="14" t="s">
        <v>49</v>
      </c>
      <c r="D56" s="13">
        <v>24</v>
      </c>
      <c r="E56" s="25"/>
      <c r="F56" s="25"/>
      <c r="G56" s="25"/>
      <c r="H56" s="25"/>
      <c r="I56" s="162"/>
      <c r="J56" s="22"/>
      <c r="K56" s="22"/>
      <c r="L56" s="162"/>
    </row>
    <row r="57" spans="1:12" ht="12.75">
      <c r="A57" s="175"/>
      <c r="B57" s="176"/>
      <c r="C57" s="14"/>
      <c r="D57" s="13"/>
      <c r="E57" s="25">
        <v>11.45</v>
      </c>
      <c r="F57" s="25">
        <v>12.35</v>
      </c>
      <c r="G57" s="25">
        <v>11.52</v>
      </c>
      <c r="H57" s="25">
        <v>127.92</v>
      </c>
      <c r="I57" s="163"/>
      <c r="J57" s="22">
        <v>11.6</v>
      </c>
      <c r="K57" s="22">
        <v>2.8</v>
      </c>
      <c r="L57" s="163"/>
    </row>
    <row r="58" spans="1:12" ht="12.75" customHeight="1">
      <c r="A58" s="175">
        <v>30</v>
      </c>
      <c r="B58" s="176" t="s">
        <v>60</v>
      </c>
      <c r="C58" s="11" t="s">
        <v>61</v>
      </c>
      <c r="D58" s="13">
        <v>2</v>
      </c>
      <c r="E58" s="13"/>
      <c r="F58" s="13"/>
      <c r="G58" s="13"/>
      <c r="H58" s="13"/>
      <c r="I58" s="177">
        <v>0.39</v>
      </c>
      <c r="J58" s="22"/>
      <c r="K58" s="22"/>
      <c r="L58" s="177">
        <v>229</v>
      </c>
    </row>
    <row r="59" spans="1:12" ht="12.75">
      <c r="A59" s="175"/>
      <c r="B59" s="176"/>
      <c r="C59" s="11" t="s">
        <v>62</v>
      </c>
      <c r="D59" s="13">
        <v>2</v>
      </c>
      <c r="E59" s="13"/>
      <c r="F59" s="13"/>
      <c r="G59" s="13"/>
      <c r="H59" s="13"/>
      <c r="I59" s="138"/>
      <c r="J59" s="22"/>
      <c r="K59" s="22"/>
      <c r="L59" s="138"/>
    </row>
    <row r="60" spans="1:12" ht="12.75">
      <c r="A60" s="175"/>
      <c r="B60" s="176"/>
      <c r="C60" s="11" t="s">
        <v>63</v>
      </c>
      <c r="D60" s="13">
        <v>3</v>
      </c>
      <c r="E60" s="13">
        <v>0.25</v>
      </c>
      <c r="F60" s="13">
        <v>3.02</v>
      </c>
      <c r="G60" s="13">
        <v>1.55</v>
      </c>
      <c r="H60" s="13">
        <v>33.99</v>
      </c>
      <c r="I60" s="178"/>
      <c r="J60" s="22">
        <v>24.6</v>
      </c>
      <c r="K60" s="22">
        <v>31.2</v>
      </c>
      <c r="L60" s="178"/>
    </row>
    <row r="61" spans="1:12" ht="19.5" customHeight="1">
      <c r="A61" s="16">
        <v>150</v>
      </c>
      <c r="B61" s="8" t="s">
        <v>213</v>
      </c>
      <c r="C61" s="14" t="s">
        <v>214</v>
      </c>
      <c r="D61" s="13">
        <v>33</v>
      </c>
      <c r="E61" s="13">
        <v>3.44</v>
      </c>
      <c r="F61" s="13">
        <v>2.44</v>
      </c>
      <c r="G61" s="13">
        <v>23.66</v>
      </c>
      <c r="H61" s="13">
        <v>106.26</v>
      </c>
      <c r="I61" s="20">
        <v>0</v>
      </c>
      <c r="J61" s="22">
        <v>56.32</v>
      </c>
      <c r="K61" s="22">
        <v>4.7</v>
      </c>
      <c r="L61" s="20"/>
    </row>
    <row r="62" spans="1:12" ht="12.75">
      <c r="A62" s="175">
        <v>200</v>
      </c>
      <c r="B62" s="176" t="s">
        <v>111</v>
      </c>
      <c r="C62" s="11" t="s">
        <v>85</v>
      </c>
      <c r="D62" s="9">
        <v>1</v>
      </c>
      <c r="E62" s="9"/>
      <c r="F62" s="9"/>
      <c r="G62" s="9"/>
      <c r="H62" s="9"/>
      <c r="I62" s="153">
        <v>2.03</v>
      </c>
      <c r="J62" s="22"/>
      <c r="K62" s="22"/>
      <c r="L62" s="153">
        <v>137</v>
      </c>
    </row>
    <row r="63" spans="1:12" ht="12.75">
      <c r="A63" s="175"/>
      <c r="B63" s="176"/>
      <c r="C63" s="11" t="s">
        <v>22</v>
      </c>
      <c r="D63" s="9">
        <v>15</v>
      </c>
      <c r="E63" s="9"/>
      <c r="F63" s="9"/>
      <c r="G63" s="9"/>
      <c r="H63" s="9"/>
      <c r="I63" s="154"/>
      <c r="J63" s="22"/>
      <c r="K63" s="22"/>
      <c r="L63" s="154"/>
    </row>
    <row r="64" spans="1:12" ht="12.75">
      <c r="A64" s="175"/>
      <c r="B64" s="176"/>
      <c r="C64" s="11" t="s">
        <v>112</v>
      </c>
      <c r="D64" s="9">
        <v>7</v>
      </c>
      <c r="E64" s="9">
        <v>0.3</v>
      </c>
      <c r="F64" s="9">
        <v>0</v>
      </c>
      <c r="G64" s="9">
        <v>15.2</v>
      </c>
      <c r="H64" s="9">
        <v>60</v>
      </c>
      <c r="I64" s="155"/>
      <c r="J64" s="22"/>
      <c r="K64" s="22"/>
      <c r="L64" s="155"/>
    </row>
    <row r="65" spans="1:12" ht="12.75">
      <c r="A65" s="7">
        <v>50</v>
      </c>
      <c r="B65" s="8" t="s">
        <v>82</v>
      </c>
      <c r="C65" s="11" t="s">
        <v>83</v>
      </c>
      <c r="D65" s="13">
        <v>50</v>
      </c>
      <c r="E65" s="13">
        <v>3.8</v>
      </c>
      <c r="F65" s="13">
        <v>0.45</v>
      </c>
      <c r="G65" s="13">
        <v>24.85</v>
      </c>
      <c r="H65" s="13">
        <v>113</v>
      </c>
      <c r="I65" s="20">
        <v>0</v>
      </c>
      <c r="J65" s="120">
        <v>148.6</v>
      </c>
      <c r="K65" s="120">
        <v>211.6</v>
      </c>
      <c r="L65" s="20"/>
    </row>
    <row r="66" spans="1:12" ht="18" customHeight="1">
      <c r="A66" s="8"/>
      <c r="B66" s="17" t="s">
        <v>87</v>
      </c>
      <c r="C66" s="11"/>
      <c r="D66" s="9"/>
      <c r="E66" s="9"/>
      <c r="F66" s="9"/>
      <c r="G66" s="9"/>
      <c r="H66" s="9"/>
      <c r="I66" s="20"/>
      <c r="J66" s="22"/>
      <c r="K66" s="22"/>
      <c r="L66" s="20"/>
    </row>
    <row r="67" spans="1:12" ht="25.5">
      <c r="A67" s="7">
        <v>200</v>
      </c>
      <c r="B67" s="8" t="s">
        <v>180</v>
      </c>
      <c r="C67" s="11" t="s">
        <v>140</v>
      </c>
      <c r="D67" s="9">
        <v>200</v>
      </c>
      <c r="E67" s="9">
        <v>5.6</v>
      </c>
      <c r="F67" s="9">
        <v>5</v>
      </c>
      <c r="G67" s="9">
        <v>22</v>
      </c>
      <c r="H67" s="13">
        <v>154</v>
      </c>
      <c r="I67" s="20">
        <v>1.4</v>
      </c>
      <c r="J67" s="112">
        <v>101.8</v>
      </c>
      <c r="K67" s="62">
        <v>88.1</v>
      </c>
      <c r="L67" s="20"/>
    </row>
    <row r="68" spans="1:12" ht="14.25" customHeight="1">
      <c r="A68" s="7"/>
      <c r="B68" s="137" t="s">
        <v>86</v>
      </c>
      <c r="C68" s="158"/>
      <c r="D68" s="9"/>
      <c r="E68" s="37">
        <f>E57+E60+E61+E64+E65+E67</f>
        <v>24.839999999999996</v>
      </c>
      <c r="F68" s="37">
        <f>F57+F60+F61+F64+F65+F67</f>
        <v>23.259999999999998</v>
      </c>
      <c r="G68" s="37">
        <f>G57+G60+G61+G64+G65+G67</f>
        <v>98.78</v>
      </c>
      <c r="H68" s="37">
        <f>H57+H60+H61+H64+H65+H67</f>
        <v>595.1700000000001</v>
      </c>
      <c r="I68" s="110"/>
      <c r="J68" s="26">
        <f>J57+J60+J61+J64+J65+J67</f>
        <v>342.92</v>
      </c>
      <c r="K68" s="26">
        <f>K57+K60+K61+K64+K65+K67</f>
        <v>338.4</v>
      </c>
      <c r="L68" s="20"/>
    </row>
    <row r="69" spans="1:12" ht="12.75">
      <c r="A69" s="11"/>
      <c r="B69" s="5" t="s">
        <v>141</v>
      </c>
      <c r="C69" s="11"/>
      <c r="D69" s="9"/>
      <c r="E69" s="26">
        <f>E14+E18+E45+E52+E68</f>
        <v>80.52</v>
      </c>
      <c r="F69" s="26">
        <f>F14+F18+F45+F52+F68</f>
        <v>72.61</v>
      </c>
      <c r="G69" s="26">
        <f>G14+G18+G45+G52+G68</f>
        <v>333.90999999999997</v>
      </c>
      <c r="H69" s="26">
        <f>H14+H18+H45+H52+H68</f>
        <v>2226.1800000000003</v>
      </c>
      <c r="I69" s="108">
        <f>SUM(I4:I67)</f>
        <v>63.800000000000004</v>
      </c>
      <c r="J69" s="26">
        <f>J14+J18+J45+J52+J68</f>
        <v>633.6</v>
      </c>
      <c r="K69" s="26">
        <f>K14+K18+K45+K52+K68</f>
        <v>1098.3899999999999</v>
      </c>
      <c r="L69" s="20"/>
    </row>
  </sheetData>
  <sheetProtection/>
  <mergeCells count="54">
    <mergeCell ref="J2:K2"/>
    <mergeCell ref="A9:A11"/>
    <mergeCell ref="B9:B11"/>
    <mergeCell ref="I9:I11"/>
    <mergeCell ref="A2:A3"/>
    <mergeCell ref="B2:B3"/>
    <mergeCell ref="C2:C3"/>
    <mergeCell ref="E2:G2"/>
    <mergeCell ref="L9:L11"/>
    <mergeCell ref="I4:I8"/>
    <mergeCell ref="L4:L8"/>
    <mergeCell ref="A5:A8"/>
    <mergeCell ref="B5:B8"/>
    <mergeCell ref="A20:A23"/>
    <mergeCell ref="I19:I23"/>
    <mergeCell ref="A38:A40"/>
    <mergeCell ref="B38:B40"/>
    <mergeCell ref="I38:I40"/>
    <mergeCell ref="A32:A37"/>
    <mergeCell ref="B32:B37"/>
    <mergeCell ref="I32:I37"/>
    <mergeCell ref="A24:A31"/>
    <mergeCell ref="B24:B31"/>
    <mergeCell ref="L62:L64"/>
    <mergeCell ref="A58:A60"/>
    <mergeCell ref="B58:B60"/>
    <mergeCell ref="I58:I60"/>
    <mergeCell ref="L58:L60"/>
    <mergeCell ref="A41:A43"/>
    <mergeCell ref="A62:A64"/>
    <mergeCell ref="B62:B64"/>
    <mergeCell ref="I62:I64"/>
    <mergeCell ref="B41:B43"/>
    <mergeCell ref="A47:A50"/>
    <mergeCell ref="B47:B50"/>
    <mergeCell ref="I47:I50"/>
    <mergeCell ref="L47:L50"/>
    <mergeCell ref="A54:A57"/>
    <mergeCell ref="B54:B57"/>
    <mergeCell ref="I54:I57"/>
    <mergeCell ref="L54:L57"/>
    <mergeCell ref="B14:C14"/>
    <mergeCell ref="L19:L23"/>
    <mergeCell ref="I41:I43"/>
    <mergeCell ref="L41:L43"/>
    <mergeCell ref="L38:L40"/>
    <mergeCell ref="L32:L37"/>
    <mergeCell ref="I24:I31"/>
    <mergeCell ref="L24:L31"/>
    <mergeCell ref="B20:B23"/>
    <mergeCell ref="B68:C68"/>
    <mergeCell ref="B52:C52"/>
    <mergeCell ref="B45:C45"/>
    <mergeCell ref="B18:C1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60" zoomScaleNormal="80" zoomScalePageLayoutView="0" workbookViewId="0" topLeftCell="A7">
      <selection activeCell="J16" sqref="J16:K16"/>
    </sheetView>
  </sheetViews>
  <sheetFormatPr defaultColWidth="9.00390625" defaultRowHeight="12.75"/>
  <cols>
    <col min="1" max="1" width="10.375" style="0" customWidth="1"/>
    <col min="2" max="2" width="19.125" style="0" customWidth="1"/>
    <col min="3" max="3" width="21.00390625" style="0" customWidth="1"/>
    <col min="4" max="4" width="10.625" style="0" customWidth="1"/>
    <col min="5" max="5" width="9.75390625" style="0" customWidth="1"/>
    <col min="6" max="6" width="9.875" style="0" customWidth="1"/>
    <col min="7" max="7" width="9.75390625" style="0" customWidth="1"/>
    <col min="8" max="8" width="10.00390625" style="0" customWidth="1"/>
    <col min="9" max="9" width="11.75390625" style="0" customWidth="1"/>
    <col min="10" max="10" width="11.375" style="0" customWidth="1"/>
  </cols>
  <sheetData>
    <row r="1" ht="12.75">
      <c r="C1" s="2" t="s">
        <v>244</v>
      </c>
    </row>
    <row r="2" spans="1:12" ht="25.5">
      <c r="A2" s="150" t="s">
        <v>1</v>
      </c>
      <c r="B2" s="150" t="s">
        <v>2</v>
      </c>
      <c r="C2" s="150" t="s">
        <v>3</v>
      </c>
      <c r="D2" s="3" t="s">
        <v>4</v>
      </c>
      <c r="E2" s="136" t="s">
        <v>5</v>
      </c>
      <c r="F2" s="136"/>
      <c r="G2" s="136"/>
      <c r="H2" s="136" t="s">
        <v>6</v>
      </c>
      <c r="I2" s="223" t="s">
        <v>7</v>
      </c>
      <c r="J2" s="164" t="s">
        <v>275</v>
      </c>
      <c r="K2" s="164"/>
      <c r="L2" s="225" t="s">
        <v>91</v>
      </c>
    </row>
    <row r="3" spans="1:12" ht="12.75">
      <c r="A3" s="150"/>
      <c r="B3" s="150"/>
      <c r="C3" s="150"/>
      <c r="D3" s="3" t="s">
        <v>8</v>
      </c>
      <c r="E3" s="136"/>
      <c r="F3" s="136"/>
      <c r="G3" s="136"/>
      <c r="H3" s="136"/>
      <c r="I3" s="224"/>
      <c r="J3" s="101" t="s">
        <v>261</v>
      </c>
      <c r="K3" s="101" t="s">
        <v>276</v>
      </c>
      <c r="L3" s="226"/>
    </row>
    <row r="4" spans="1:12" ht="12.75">
      <c r="A4" s="3"/>
      <c r="B4" s="3" t="s">
        <v>13</v>
      </c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/>
      <c r="J4" s="22"/>
      <c r="K4" s="22"/>
      <c r="L4" s="22"/>
    </row>
    <row r="5" spans="1:12" ht="12.75">
      <c r="A5" s="175" t="s">
        <v>216</v>
      </c>
      <c r="B5" s="176" t="s">
        <v>92</v>
      </c>
      <c r="C5" s="14" t="s">
        <v>93</v>
      </c>
      <c r="D5" s="13">
        <v>140</v>
      </c>
      <c r="E5" s="18"/>
      <c r="F5" s="18"/>
      <c r="G5" s="18"/>
      <c r="H5" s="18"/>
      <c r="I5" s="217">
        <v>0.23</v>
      </c>
      <c r="J5" s="22"/>
      <c r="K5" s="22"/>
      <c r="L5" s="153">
        <v>85</v>
      </c>
    </row>
    <row r="6" spans="1:12" ht="12.75">
      <c r="A6" s="175"/>
      <c r="B6" s="176"/>
      <c r="C6" s="14" t="s">
        <v>94</v>
      </c>
      <c r="D6" s="13">
        <v>18</v>
      </c>
      <c r="E6" s="18"/>
      <c r="F6" s="18"/>
      <c r="G6" s="18"/>
      <c r="H6" s="18"/>
      <c r="I6" s="154"/>
      <c r="J6" s="22"/>
      <c r="K6" s="22"/>
      <c r="L6" s="154"/>
    </row>
    <row r="7" spans="1:12" ht="12.75">
      <c r="A7" s="175"/>
      <c r="B7" s="176"/>
      <c r="C7" s="14" t="s">
        <v>28</v>
      </c>
      <c r="D7" s="13">
        <v>15</v>
      </c>
      <c r="E7" s="18"/>
      <c r="F7" s="18"/>
      <c r="G7" s="18"/>
      <c r="H7" s="18"/>
      <c r="I7" s="154"/>
      <c r="J7" s="22"/>
      <c r="K7" s="22"/>
      <c r="L7" s="154"/>
    </row>
    <row r="8" spans="1:12" ht="12.75">
      <c r="A8" s="175"/>
      <c r="B8" s="176"/>
      <c r="C8" s="14" t="s">
        <v>22</v>
      </c>
      <c r="D8" s="13">
        <v>6</v>
      </c>
      <c r="E8" s="18"/>
      <c r="F8" s="18"/>
      <c r="G8" s="18"/>
      <c r="H8" s="18"/>
      <c r="I8" s="154"/>
      <c r="J8" s="22"/>
      <c r="K8" s="22"/>
      <c r="L8" s="154"/>
    </row>
    <row r="9" spans="1:12" ht="12.75">
      <c r="A9" s="175"/>
      <c r="B9" s="176"/>
      <c r="C9" s="14" t="s">
        <v>95</v>
      </c>
      <c r="D9" s="13">
        <v>3</v>
      </c>
      <c r="E9" s="18"/>
      <c r="F9" s="18"/>
      <c r="G9" s="18"/>
      <c r="H9" s="18"/>
      <c r="I9" s="154"/>
      <c r="J9" s="22"/>
      <c r="K9" s="22"/>
      <c r="L9" s="154"/>
    </row>
    <row r="10" spans="1:12" ht="12.75">
      <c r="A10" s="175"/>
      <c r="B10" s="176"/>
      <c r="C10" s="14" t="s">
        <v>96</v>
      </c>
      <c r="D10" s="13">
        <v>10</v>
      </c>
      <c r="E10" s="18"/>
      <c r="F10" s="18"/>
      <c r="G10" s="18"/>
      <c r="H10" s="18"/>
      <c r="I10" s="154"/>
      <c r="J10" s="22"/>
      <c r="K10" s="22"/>
      <c r="L10" s="154"/>
    </row>
    <row r="11" spans="1:12" ht="12.75">
      <c r="A11" s="175"/>
      <c r="B11" s="176"/>
      <c r="C11" s="14" t="s">
        <v>97</v>
      </c>
      <c r="D11" s="13">
        <v>10</v>
      </c>
      <c r="E11" s="18"/>
      <c r="F11" s="18"/>
      <c r="G11" s="18"/>
      <c r="H11" s="18"/>
      <c r="I11" s="154"/>
      <c r="J11" s="22"/>
      <c r="K11" s="22"/>
      <c r="L11" s="154"/>
    </row>
    <row r="12" spans="1:12" ht="12.75">
      <c r="A12" s="175"/>
      <c r="B12" s="176"/>
      <c r="C12" s="14"/>
      <c r="D12" s="13"/>
      <c r="E12" s="13">
        <v>17.49</v>
      </c>
      <c r="F12" s="13">
        <v>19.75</v>
      </c>
      <c r="G12" s="13">
        <v>60.67</v>
      </c>
      <c r="H12" s="13">
        <v>409.28</v>
      </c>
      <c r="I12" s="155"/>
      <c r="J12" s="22"/>
      <c r="K12" s="22"/>
      <c r="L12" s="155"/>
    </row>
    <row r="13" spans="1:12" ht="12.75">
      <c r="A13" s="7" t="s">
        <v>23</v>
      </c>
      <c r="B13" s="8" t="s">
        <v>24</v>
      </c>
      <c r="C13" s="14" t="s">
        <v>25</v>
      </c>
      <c r="D13" s="13" t="s">
        <v>23</v>
      </c>
      <c r="E13" s="13">
        <v>3.9</v>
      </c>
      <c r="F13" s="13">
        <v>7.8</v>
      </c>
      <c r="G13" s="13">
        <v>24.9</v>
      </c>
      <c r="H13" s="13">
        <v>179.1</v>
      </c>
      <c r="I13" s="16">
        <v>0</v>
      </c>
      <c r="J13" s="120">
        <v>87.6</v>
      </c>
      <c r="K13" s="120">
        <v>215.3</v>
      </c>
      <c r="L13" s="20"/>
    </row>
    <row r="14" spans="1:12" ht="12.75">
      <c r="A14" s="175">
        <v>200</v>
      </c>
      <c r="B14" s="176" t="s">
        <v>84</v>
      </c>
      <c r="C14" s="14" t="s">
        <v>85</v>
      </c>
      <c r="D14" s="13">
        <v>1</v>
      </c>
      <c r="E14" s="13"/>
      <c r="F14" s="13"/>
      <c r="G14" s="13"/>
      <c r="H14" s="13"/>
      <c r="I14" s="217">
        <v>0.33</v>
      </c>
      <c r="J14" s="6"/>
      <c r="K14" s="6"/>
      <c r="L14" s="153">
        <v>138</v>
      </c>
    </row>
    <row r="15" spans="1:12" ht="12.75">
      <c r="A15" s="175"/>
      <c r="B15" s="176"/>
      <c r="C15" s="14" t="s">
        <v>22</v>
      </c>
      <c r="D15" s="13">
        <v>15</v>
      </c>
      <c r="E15" s="13"/>
      <c r="F15" s="13"/>
      <c r="G15" s="13"/>
      <c r="H15" s="13"/>
      <c r="I15" s="218"/>
      <c r="J15" s="22"/>
      <c r="K15" s="22"/>
      <c r="L15" s="154"/>
    </row>
    <row r="16" spans="1:12" ht="12.75">
      <c r="A16" s="175"/>
      <c r="B16" s="176"/>
      <c r="C16" s="14" t="s">
        <v>65</v>
      </c>
      <c r="D16" s="13">
        <v>80</v>
      </c>
      <c r="E16" s="13">
        <v>2.69</v>
      </c>
      <c r="F16" s="13">
        <v>2.55</v>
      </c>
      <c r="G16" s="13">
        <v>13.25</v>
      </c>
      <c r="H16" s="13">
        <v>87.25</v>
      </c>
      <c r="I16" s="219"/>
      <c r="J16" s="29">
        <v>51.2</v>
      </c>
      <c r="K16" s="62">
        <v>64.3</v>
      </c>
      <c r="L16" s="155"/>
    </row>
    <row r="17" spans="1:12" ht="12.75">
      <c r="A17" s="175"/>
      <c r="B17" s="137" t="s">
        <v>148</v>
      </c>
      <c r="C17" s="216"/>
      <c r="D17" s="13"/>
      <c r="E17" s="6">
        <f>SUM(E12:E16)</f>
        <v>24.08</v>
      </c>
      <c r="F17" s="6">
        <f>SUM(F12:F16)</f>
        <v>30.1</v>
      </c>
      <c r="G17" s="6">
        <f>SUM(G12:G16)</f>
        <v>98.82</v>
      </c>
      <c r="H17" s="6">
        <f>SUM(H12:H16)</f>
        <v>675.63</v>
      </c>
      <c r="I17" s="33">
        <f>I14+I13+I5</f>
        <v>0.56</v>
      </c>
      <c r="J17" s="6">
        <f>SUM(J12:J16)</f>
        <v>138.8</v>
      </c>
      <c r="K17" s="6">
        <f>SUM(K12:K16)</f>
        <v>279.6</v>
      </c>
      <c r="L17" s="20"/>
    </row>
    <row r="18" spans="1:12" ht="12.75">
      <c r="A18" s="7"/>
      <c r="B18" s="5" t="s">
        <v>30</v>
      </c>
      <c r="C18" s="11"/>
      <c r="D18" s="13"/>
      <c r="E18" s="6"/>
      <c r="F18" s="6"/>
      <c r="G18" s="6"/>
      <c r="H18" s="6"/>
      <c r="I18" s="10"/>
      <c r="J18" s="30"/>
      <c r="K18" s="30"/>
      <c r="L18" s="20"/>
    </row>
    <row r="19" spans="1:12" ht="12.75">
      <c r="A19" s="7">
        <v>200</v>
      </c>
      <c r="B19" s="8" t="s">
        <v>31</v>
      </c>
      <c r="C19" s="11" t="s">
        <v>32</v>
      </c>
      <c r="D19" s="13">
        <v>200</v>
      </c>
      <c r="E19" s="13">
        <v>1</v>
      </c>
      <c r="F19" s="13">
        <v>0</v>
      </c>
      <c r="G19" s="13">
        <v>23.4</v>
      </c>
      <c r="H19" s="13">
        <v>117</v>
      </c>
      <c r="I19" s="20">
        <v>4</v>
      </c>
      <c r="J19" s="62">
        <v>0.7</v>
      </c>
      <c r="K19" s="62">
        <v>26.9</v>
      </c>
      <c r="L19" s="20"/>
    </row>
    <row r="20" spans="1:12" ht="12.75">
      <c r="A20" s="7">
        <v>200</v>
      </c>
      <c r="B20" s="8" t="s">
        <v>34</v>
      </c>
      <c r="C20" s="11" t="s">
        <v>35</v>
      </c>
      <c r="D20" s="13">
        <v>200</v>
      </c>
      <c r="E20" s="13">
        <v>1.6</v>
      </c>
      <c r="F20" s="13">
        <v>0</v>
      </c>
      <c r="G20" s="13">
        <v>16.8</v>
      </c>
      <c r="H20" s="13">
        <v>90</v>
      </c>
      <c r="I20" s="20">
        <v>54</v>
      </c>
      <c r="J20" s="22"/>
      <c r="K20" s="22"/>
      <c r="L20" s="20"/>
    </row>
    <row r="21" spans="1:12" ht="12.75">
      <c r="A21" s="7"/>
      <c r="B21" s="137" t="s">
        <v>36</v>
      </c>
      <c r="C21" s="165"/>
      <c r="D21" s="13"/>
      <c r="E21" s="6">
        <f>E19+E20</f>
        <v>2.6</v>
      </c>
      <c r="F21" s="6">
        <f>F19+F20</f>
        <v>0</v>
      </c>
      <c r="G21" s="6">
        <f>G19+G20</f>
        <v>40.2</v>
      </c>
      <c r="H21" s="6">
        <f>H19+H20</f>
        <v>207</v>
      </c>
      <c r="I21" s="67">
        <f>I20+I19</f>
        <v>58</v>
      </c>
      <c r="J21" s="6">
        <f>J19+J20</f>
        <v>0.7</v>
      </c>
      <c r="K21" s="6">
        <f>K19+K20</f>
        <v>26.9</v>
      </c>
      <c r="L21" s="20"/>
    </row>
    <row r="22" spans="1:12" ht="12.75">
      <c r="A22" s="8"/>
      <c r="B22" s="23" t="s">
        <v>37</v>
      </c>
      <c r="C22" s="14"/>
      <c r="D22" s="13"/>
      <c r="E22" s="6"/>
      <c r="F22" s="6"/>
      <c r="G22" s="6"/>
      <c r="H22" s="6"/>
      <c r="I22" s="33"/>
      <c r="J22" s="22"/>
      <c r="K22" s="22"/>
      <c r="L22" s="20"/>
    </row>
    <row r="23" spans="1:12" ht="12.75">
      <c r="A23" s="220">
        <v>70</v>
      </c>
      <c r="B23" s="176" t="s">
        <v>217</v>
      </c>
      <c r="C23" s="11" t="s">
        <v>218</v>
      </c>
      <c r="D23" s="9">
        <v>61</v>
      </c>
      <c r="E23" s="9"/>
      <c r="F23" s="9"/>
      <c r="G23" s="9"/>
      <c r="H23" s="9"/>
      <c r="I23" s="220">
        <v>7.96</v>
      </c>
      <c r="J23" s="22"/>
      <c r="K23" s="22"/>
      <c r="L23" s="153">
        <v>14</v>
      </c>
    </row>
    <row r="24" spans="1:12" ht="12.75">
      <c r="A24" s="221"/>
      <c r="B24" s="176"/>
      <c r="C24" s="11" t="s">
        <v>40</v>
      </c>
      <c r="D24" s="9">
        <v>9</v>
      </c>
      <c r="E24" s="9"/>
      <c r="F24" s="9"/>
      <c r="G24" s="9"/>
      <c r="H24" s="9"/>
      <c r="I24" s="221"/>
      <c r="J24" s="22"/>
      <c r="K24" s="22"/>
      <c r="L24" s="154"/>
    </row>
    <row r="25" spans="1:12" ht="12.75">
      <c r="A25" s="221"/>
      <c r="B25" s="176"/>
      <c r="C25" s="11" t="s">
        <v>95</v>
      </c>
      <c r="D25" s="9">
        <v>6</v>
      </c>
      <c r="E25" s="9">
        <v>0.53</v>
      </c>
      <c r="F25" s="9">
        <v>6.13</v>
      </c>
      <c r="G25" s="9">
        <v>1.93</v>
      </c>
      <c r="H25" s="9">
        <v>14.57</v>
      </c>
      <c r="I25" s="222"/>
      <c r="J25" s="22">
        <v>0.08</v>
      </c>
      <c r="K25" s="22">
        <v>0.44</v>
      </c>
      <c r="L25" s="155"/>
    </row>
    <row r="26" spans="1:12" ht="12.75">
      <c r="A26" s="221">
        <v>250</v>
      </c>
      <c r="B26" s="176" t="s">
        <v>219</v>
      </c>
      <c r="C26" s="11"/>
      <c r="D26" s="9"/>
      <c r="E26" s="9"/>
      <c r="F26" s="9"/>
      <c r="G26" s="9"/>
      <c r="H26" s="9"/>
      <c r="I26" s="7"/>
      <c r="J26" s="22"/>
      <c r="K26" s="22"/>
      <c r="L26" s="20"/>
    </row>
    <row r="27" spans="1:12" ht="12.75">
      <c r="A27" s="221"/>
      <c r="B27" s="176"/>
      <c r="C27" s="14" t="s">
        <v>204</v>
      </c>
      <c r="D27" s="13">
        <v>40</v>
      </c>
      <c r="E27" s="13"/>
      <c r="F27" s="13"/>
      <c r="G27" s="13"/>
      <c r="H27" s="13"/>
      <c r="I27" s="217">
        <v>3.21</v>
      </c>
      <c r="J27" s="22"/>
      <c r="K27" s="22"/>
      <c r="L27" s="153">
        <v>44</v>
      </c>
    </row>
    <row r="28" spans="1:12" ht="12.75">
      <c r="A28" s="221"/>
      <c r="B28" s="176"/>
      <c r="C28" s="14" t="s">
        <v>47</v>
      </c>
      <c r="D28" s="13">
        <v>100</v>
      </c>
      <c r="E28" s="13"/>
      <c r="F28" s="13"/>
      <c r="G28" s="13"/>
      <c r="H28" s="13"/>
      <c r="I28" s="218"/>
      <c r="J28" s="22"/>
      <c r="K28" s="22"/>
      <c r="L28" s="154"/>
    </row>
    <row r="29" spans="1:12" ht="12.75">
      <c r="A29" s="221"/>
      <c r="B29" s="176"/>
      <c r="C29" s="14" t="s">
        <v>48</v>
      </c>
      <c r="D29" s="13">
        <v>20</v>
      </c>
      <c r="E29" s="13"/>
      <c r="F29" s="13"/>
      <c r="G29" s="13"/>
      <c r="H29" s="13"/>
      <c r="I29" s="218"/>
      <c r="J29" s="22"/>
      <c r="K29" s="22"/>
      <c r="L29" s="154"/>
    </row>
    <row r="30" spans="1:12" ht="12.75">
      <c r="A30" s="221"/>
      <c r="B30" s="176"/>
      <c r="C30" s="14" t="s">
        <v>49</v>
      </c>
      <c r="D30" s="13">
        <v>13</v>
      </c>
      <c r="E30" s="13"/>
      <c r="F30" s="13"/>
      <c r="G30" s="13"/>
      <c r="H30" s="13"/>
      <c r="I30" s="218"/>
      <c r="J30" s="22"/>
      <c r="K30" s="22"/>
      <c r="L30" s="154"/>
    </row>
    <row r="31" spans="1:12" ht="12.75">
      <c r="A31" s="221"/>
      <c r="B31" s="176"/>
      <c r="C31" s="14" t="s">
        <v>220</v>
      </c>
      <c r="D31" s="13">
        <v>10</v>
      </c>
      <c r="E31" s="13">
        <v>10.1</v>
      </c>
      <c r="F31" s="13">
        <v>2.6</v>
      </c>
      <c r="G31" s="13">
        <v>10.65</v>
      </c>
      <c r="H31" s="13">
        <v>140.85</v>
      </c>
      <c r="I31" s="219"/>
      <c r="J31" s="22">
        <v>2.66</v>
      </c>
      <c r="K31" s="22">
        <v>43.87</v>
      </c>
      <c r="L31" s="155"/>
    </row>
    <row r="32" spans="1:12" ht="12.75">
      <c r="A32" s="221">
        <v>150</v>
      </c>
      <c r="B32" s="176" t="s">
        <v>115</v>
      </c>
      <c r="C32" s="14"/>
      <c r="D32" s="13"/>
      <c r="E32" s="13"/>
      <c r="F32" s="13"/>
      <c r="G32" s="13"/>
      <c r="H32" s="13"/>
      <c r="I32" s="16"/>
      <c r="J32" s="22"/>
      <c r="K32" s="22"/>
      <c r="L32" s="20"/>
    </row>
    <row r="33" spans="1:12" ht="12.75">
      <c r="A33" s="221"/>
      <c r="B33" s="176"/>
      <c r="C33" s="14" t="s">
        <v>100</v>
      </c>
      <c r="D33" s="13">
        <v>187</v>
      </c>
      <c r="E33" s="13"/>
      <c r="F33" s="13"/>
      <c r="G33" s="13"/>
      <c r="H33" s="13"/>
      <c r="I33" s="217">
        <v>9.52</v>
      </c>
      <c r="J33" s="22"/>
      <c r="K33" s="22"/>
      <c r="L33" s="153">
        <v>129</v>
      </c>
    </row>
    <row r="34" spans="1:12" ht="12.75">
      <c r="A34" s="221"/>
      <c r="B34" s="176"/>
      <c r="C34" s="14" t="s">
        <v>48</v>
      </c>
      <c r="D34" s="13">
        <v>37</v>
      </c>
      <c r="E34" s="13"/>
      <c r="F34" s="13"/>
      <c r="G34" s="13"/>
      <c r="H34" s="13"/>
      <c r="I34" s="218"/>
      <c r="J34" s="22"/>
      <c r="K34" s="22"/>
      <c r="L34" s="154"/>
    </row>
    <row r="35" spans="1:12" ht="12.75">
      <c r="A35" s="221"/>
      <c r="B35" s="176"/>
      <c r="C35" s="14" t="s">
        <v>49</v>
      </c>
      <c r="D35" s="13">
        <v>19</v>
      </c>
      <c r="E35" s="13"/>
      <c r="F35" s="13"/>
      <c r="G35" s="13"/>
      <c r="H35" s="13"/>
      <c r="I35" s="218"/>
      <c r="J35" s="22"/>
      <c r="K35" s="22"/>
      <c r="L35" s="154"/>
    </row>
    <row r="36" spans="1:12" ht="12.75">
      <c r="A36" s="221"/>
      <c r="B36" s="176"/>
      <c r="C36" s="14" t="s">
        <v>62</v>
      </c>
      <c r="D36" s="13">
        <v>9</v>
      </c>
      <c r="E36" s="13"/>
      <c r="F36" s="13"/>
      <c r="G36" s="13"/>
      <c r="H36" s="13"/>
      <c r="I36" s="218"/>
      <c r="J36" s="22"/>
      <c r="K36" s="22"/>
      <c r="L36" s="154"/>
    </row>
    <row r="37" spans="1:12" ht="12.75">
      <c r="A37" s="221"/>
      <c r="B37" s="176"/>
      <c r="C37" s="14" t="s">
        <v>94</v>
      </c>
      <c r="D37" s="13">
        <v>1</v>
      </c>
      <c r="E37" s="13"/>
      <c r="F37" s="13"/>
      <c r="G37" s="13"/>
      <c r="H37" s="13"/>
      <c r="I37" s="218"/>
      <c r="J37" s="22"/>
      <c r="K37" s="22"/>
      <c r="L37" s="154"/>
    </row>
    <row r="38" spans="1:12" ht="12.75">
      <c r="A38" s="221"/>
      <c r="B38" s="176"/>
      <c r="C38" s="14" t="s">
        <v>175</v>
      </c>
      <c r="D38" s="13">
        <v>7</v>
      </c>
      <c r="E38" s="13">
        <v>2.81</v>
      </c>
      <c r="F38" s="13">
        <v>5.17</v>
      </c>
      <c r="G38" s="13">
        <v>12.03</v>
      </c>
      <c r="H38" s="13">
        <v>105.75</v>
      </c>
      <c r="I38" s="219"/>
      <c r="J38" s="22">
        <v>2.04</v>
      </c>
      <c r="K38" s="22">
        <v>15.32</v>
      </c>
      <c r="L38" s="155"/>
    </row>
    <row r="39" spans="1:12" ht="12.75">
      <c r="A39" s="221" t="s">
        <v>230</v>
      </c>
      <c r="B39" s="176" t="s">
        <v>221</v>
      </c>
      <c r="C39" s="14"/>
      <c r="D39" s="13"/>
      <c r="E39" s="13"/>
      <c r="F39" s="13"/>
      <c r="G39" s="13"/>
      <c r="H39" s="13"/>
      <c r="I39" s="16"/>
      <c r="J39" s="22"/>
      <c r="K39" s="22"/>
      <c r="L39" s="20"/>
    </row>
    <row r="40" spans="1:12" ht="12.75">
      <c r="A40" s="221"/>
      <c r="B40" s="176"/>
      <c r="C40" s="14" t="s">
        <v>45</v>
      </c>
      <c r="D40" s="13">
        <v>100</v>
      </c>
      <c r="E40" s="13">
        <v>9.1</v>
      </c>
      <c r="F40" s="13">
        <v>8.4</v>
      </c>
      <c r="G40" s="13">
        <v>0.14</v>
      </c>
      <c r="H40" s="13">
        <v>119.7</v>
      </c>
      <c r="I40" s="217">
        <v>0.25</v>
      </c>
      <c r="J40" s="22"/>
      <c r="K40" s="22"/>
      <c r="L40" s="156" t="s">
        <v>231</v>
      </c>
    </row>
    <row r="41" spans="1:12" ht="12.75">
      <c r="A41" s="221"/>
      <c r="B41" s="176"/>
      <c r="C41" s="14" t="s">
        <v>222</v>
      </c>
      <c r="D41" s="13">
        <v>30</v>
      </c>
      <c r="E41" s="13"/>
      <c r="F41" s="13"/>
      <c r="G41" s="13"/>
      <c r="H41" s="13"/>
      <c r="I41" s="218"/>
      <c r="J41" s="22"/>
      <c r="K41" s="22"/>
      <c r="L41" s="146"/>
    </row>
    <row r="42" spans="1:12" ht="12.75">
      <c r="A42" s="221"/>
      <c r="B42" s="176"/>
      <c r="C42" s="14" t="s">
        <v>159</v>
      </c>
      <c r="D42" s="13">
        <v>3</v>
      </c>
      <c r="E42" s="13"/>
      <c r="F42" s="13"/>
      <c r="G42" s="13"/>
      <c r="H42" s="13"/>
      <c r="I42" s="218"/>
      <c r="J42" s="22"/>
      <c r="K42" s="22"/>
      <c r="L42" s="146"/>
    </row>
    <row r="43" spans="1:12" ht="12.75">
      <c r="A43" s="221"/>
      <c r="B43" s="176"/>
      <c r="C43" s="14" t="s">
        <v>175</v>
      </c>
      <c r="D43" s="13">
        <v>3</v>
      </c>
      <c r="E43" s="13">
        <v>1.15</v>
      </c>
      <c r="F43" s="13">
        <v>3.95</v>
      </c>
      <c r="G43" s="13">
        <v>3.63</v>
      </c>
      <c r="H43" s="13">
        <v>104.37</v>
      </c>
      <c r="I43" s="155"/>
      <c r="J43" s="22">
        <v>17.3</v>
      </c>
      <c r="K43" s="22">
        <v>22.6</v>
      </c>
      <c r="L43" s="147"/>
    </row>
    <row r="44" spans="1:12" ht="12.75">
      <c r="A44" s="221">
        <v>200</v>
      </c>
      <c r="B44" s="176" t="s">
        <v>107</v>
      </c>
      <c r="C44" s="14"/>
      <c r="D44" s="13"/>
      <c r="E44" s="6"/>
      <c r="F44" s="6"/>
      <c r="G44" s="6"/>
      <c r="H44" s="6"/>
      <c r="I44" s="16"/>
      <c r="J44" s="22"/>
      <c r="K44" s="22"/>
      <c r="L44" s="20"/>
    </row>
    <row r="45" spans="1:12" ht="12.75">
      <c r="A45" s="221"/>
      <c r="B45" s="176"/>
      <c r="C45" s="11" t="s">
        <v>157</v>
      </c>
      <c r="D45" s="9">
        <v>24</v>
      </c>
      <c r="E45" s="9"/>
      <c r="F45" s="9"/>
      <c r="G45" s="9"/>
      <c r="H45" s="9"/>
      <c r="I45" s="220">
        <v>0</v>
      </c>
      <c r="J45" s="26"/>
      <c r="K45" s="26"/>
      <c r="L45" s="153">
        <v>332</v>
      </c>
    </row>
    <row r="46" spans="1:12" ht="12.75">
      <c r="A46" s="222"/>
      <c r="B46" s="176"/>
      <c r="C46" s="11" t="s">
        <v>22</v>
      </c>
      <c r="D46" s="9">
        <v>10</v>
      </c>
      <c r="E46" s="9">
        <v>0</v>
      </c>
      <c r="F46" s="9">
        <v>0</v>
      </c>
      <c r="G46" s="9">
        <v>20.6</v>
      </c>
      <c r="H46" s="9">
        <v>118</v>
      </c>
      <c r="I46" s="222"/>
      <c r="J46" s="120">
        <v>8.5</v>
      </c>
      <c r="K46" s="120">
        <v>44.3</v>
      </c>
      <c r="L46" s="155"/>
    </row>
    <row r="47" spans="1:12" ht="12.75">
      <c r="A47" s="16">
        <v>88</v>
      </c>
      <c r="B47" s="8" t="s">
        <v>108</v>
      </c>
      <c r="C47" s="14" t="s">
        <v>109</v>
      </c>
      <c r="D47" s="13">
        <v>88</v>
      </c>
      <c r="E47" s="13">
        <v>5.32</v>
      </c>
      <c r="F47" s="13">
        <v>0.63</v>
      </c>
      <c r="G47" s="13">
        <v>34.86</v>
      </c>
      <c r="H47" s="13">
        <v>158.2</v>
      </c>
      <c r="I47" s="20">
        <v>0</v>
      </c>
      <c r="J47" s="120">
        <v>0</v>
      </c>
      <c r="K47" s="120">
        <v>312.6</v>
      </c>
      <c r="L47" s="20"/>
    </row>
    <row r="48" spans="1:12" ht="12.75">
      <c r="A48" s="16"/>
      <c r="B48" s="137" t="s">
        <v>110</v>
      </c>
      <c r="C48" s="216"/>
      <c r="D48" s="13"/>
      <c r="E48" s="6">
        <f>SUM(E25:E47)</f>
        <v>29.009999999999998</v>
      </c>
      <c r="F48" s="6">
        <f>SUM(F25:F47)</f>
        <v>26.88</v>
      </c>
      <c r="G48" s="6">
        <f>SUM(G25:G47)</f>
        <v>83.84</v>
      </c>
      <c r="H48" s="6">
        <f>SUM(H25:H47)</f>
        <v>761.44</v>
      </c>
      <c r="I48" s="33">
        <f>I23+I27+I33+I40+I45+I47</f>
        <v>20.939999999999998</v>
      </c>
      <c r="J48" s="6">
        <f>SUM(J25:J47)</f>
        <v>30.580000000000002</v>
      </c>
      <c r="K48" s="6">
        <f>SUM(K25:K47)</f>
        <v>439.13</v>
      </c>
      <c r="L48" s="20"/>
    </row>
    <row r="49" spans="1:12" ht="12.75">
      <c r="A49" s="33"/>
      <c r="B49" s="17" t="s">
        <v>72</v>
      </c>
      <c r="C49" s="14"/>
      <c r="D49" s="14"/>
      <c r="E49" s="6"/>
      <c r="F49" s="6"/>
      <c r="G49" s="6"/>
      <c r="H49" s="6"/>
      <c r="I49" s="33"/>
      <c r="J49" s="22"/>
      <c r="K49" s="22"/>
      <c r="L49" s="20"/>
    </row>
    <row r="50" spans="1:12" ht="12.75">
      <c r="A50" s="9">
        <v>200</v>
      </c>
      <c r="B50" s="11" t="s">
        <v>73</v>
      </c>
      <c r="C50" s="11" t="s">
        <v>65</v>
      </c>
      <c r="D50" s="9">
        <v>200</v>
      </c>
      <c r="E50" s="31">
        <v>5.6</v>
      </c>
      <c r="F50" s="31">
        <v>6.2</v>
      </c>
      <c r="G50" s="31">
        <v>9.4</v>
      </c>
      <c r="H50" s="31">
        <v>116</v>
      </c>
      <c r="I50" s="21"/>
      <c r="J50" s="29">
        <v>78.69</v>
      </c>
      <c r="K50" s="62">
        <v>5.8</v>
      </c>
      <c r="L50" s="20"/>
    </row>
    <row r="51" spans="1:12" ht="12.75">
      <c r="A51" s="7">
        <v>45</v>
      </c>
      <c r="B51" s="8" t="s">
        <v>74</v>
      </c>
      <c r="C51" s="11" t="s">
        <v>75</v>
      </c>
      <c r="D51" s="13">
        <v>45</v>
      </c>
      <c r="E51" s="13">
        <v>1.2</v>
      </c>
      <c r="F51" s="13">
        <v>1.1</v>
      </c>
      <c r="G51" s="13">
        <v>11.74</v>
      </c>
      <c r="H51" s="13">
        <v>104.16</v>
      </c>
      <c r="I51" s="20">
        <v>0</v>
      </c>
      <c r="J51" s="111">
        <v>14.6</v>
      </c>
      <c r="K51" s="111">
        <v>22.5</v>
      </c>
      <c r="L51" s="20"/>
    </row>
    <row r="52" spans="1:12" ht="12.75">
      <c r="A52" s="7"/>
      <c r="B52" s="137" t="s">
        <v>76</v>
      </c>
      <c r="C52" s="165"/>
      <c r="D52" s="13"/>
      <c r="E52" s="6">
        <f>SUM(E50:E51)</f>
        <v>6.8</v>
      </c>
      <c r="F52" s="6">
        <f>SUM(F50:F51)</f>
        <v>7.300000000000001</v>
      </c>
      <c r="G52" s="6">
        <f>SUM(G50:G51)</f>
        <v>21.14</v>
      </c>
      <c r="H52" s="6">
        <f>SUM(H50:H51)</f>
        <v>220.16</v>
      </c>
      <c r="I52" s="20">
        <v>0</v>
      </c>
      <c r="J52" s="6">
        <f>SUM(J50:J51)</f>
        <v>93.28999999999999</v>
      </c>
      <c r="K52" s="6">
        <f>SUM(K50:K51)</f>
        <v>28.3</v>
      </c>
      <c r="L52" s="20"/>
    </row>
    <row r="53" spans="1:12" ht="12.75">
      <c r="A53" s="24"/>
      <c r="B53" s="17" t="s">
        <v>77</v>
      </c>
      <c r="C53" s="14"/>
      <c r="D53" s="13"/>
      <c r="E53" s="6"/>
      <c r="F53" s="6"/>
      <c r="G53" s="6"/>
      <c r="H53" s="6"/>
      <c r="I53" s="33"/>
      <c r="J53" s="22"/>
      <c r="K53" s="22"/>
      <c r="L53" s="20"/>
    </row>
    <row r="54" spans="1:12" ht="12.75">
      <c r="A54" s="220">
        <v>160</v>
      </c>
      <c r="B54" s="149" t="s">
        <v>143</v>
      </c>
      <c r="C54" s="11" t="s">
        <v>28</v>
      </c>
      <c r="D54" s="13" t="s">
        <v>144</v>
      </c>
      <c r="E54" s="18"/>
      <c r="F54" s="18"/>
      <c r="G54" s="18"/>
      <c r="H54" s="18"/>
      <c r="I54" s="217">
        <v>0.15</v>
      </c>
      <c r="J54" s="22"/>
      <c r="K54" s="22"/>
      <c r="L54" s="153">
        <v>186</v>
      </c>
    </row>
    <row r="55" spans="1:12" ht="12.75">
      <c r="A55" s="221"/>
      <c r="B55" s="149"/>
      <c r="C55" s="11" t="s">
        <v>145</v>
      </c>
      <c r="D55" s="13">
        <v>40</v>
      </c>
      <c r="E55" s="13"/>
      <c r="F55" s="13"/>
      <c r="G55" s="13"/>
      <c r="H55" s="13"/>
      <c r="I55" s="154"/>
      <c r="J55" s="22"/>
      <c r="K55" s="22"/>
      <c r="L55" s="154"/>
    </row>
    <row r="56" spans="1:12" ht="12.75">
      <c r="A56" s="221"/>
      <c r="B56" s="149"/>
      <c r="C56" s="11" t="s">
        <v>65</v>
      </c>
      <c r="D56" s="13">
        <v>50</v>
      </c>
      <c r="E56" s="13"/>
      <c r="F56" s="13"/>
      <c r="G56" s="13"/>
      <c r="H56" s="13"/>
      <c r="I56" s="154"/>
      <c r="J56" s="22"/>
      <c r="K56" s="22"/>
      <c r="L56" s="154"/>
    </row>
    <row r="57" spans="1:12" ht="12.75">
      <c r="A57" s="221"/>
      <c r="B57" s="149"/>
      <c r="C57" s="11" t="s">
        <v>17</v>
      </c>
      <c r="D57" s="13">
        <v>3</v>
      </c>
      <c r="E57" s="13">
        <v>9.2</v>
      </c>
      <c r="F57" s="13">
        <v>21.2</v>
      </c>
      <c r="G57" s="13">
        <v>4.4</v>
      </c>
      <c r="H57" s="13">
        <v>177.4</v>
      </c>
      <c r="I57" s="155"/>
      <c r="J57" s="22"/>
      <c r="K57" s="22"/>
      <c r="L57" s="155"/>
    </row>
    <row r="58" spans="1:12" ht="12.75">
      <c r="A58" s="42">
        <v>50</v>
      </c>
      <c r="B58" s="41" t="s">
        <v>229</v>
      </c>
      <c r="C58" s="14" t="s">
        <v>118</v>
      </c>
      <c r="D58" s="13">
        <v>50</v>
      </c>
      <c r="E58" s="13">
        <v>3.8</v>
      </c>
      <c r="F58" s="13">
        <v>0.45</v>
      </c>
      <c r="G58" s="13">
        <v>22.05</v>
      </c>
      <c r="H58" s="13">
        <v>113</v>
      </c>
      <c r="I58" s="12">
        <v>0</v>
      </c>
      <c r="J58" s="120">
        <v>148.6</v>
      </c>
      <c r="K58" s="120">
        <v>211.6</v>
      </c>
      <c r="L58" s="12"/>
    </row>
    <row r="59" spans="1:12" ht="12.75">
      <c r="A59" s="179">
        <v>200</v>
      </c>
      <c r="B59" s="176" t="s">
        <v>84</v>
      </c>
      <c r="C59" s="14" t="s">
        <v>85</v>
      </c>
      <c r="D59" s="13">
        <v>1</v>
      </c>
      <c r="E59" s="13"/>
      <c r="F59" s="13"/>
      <c r="G59" s="13"/>
      <c r="H59" s="13"/>
      <c r="I59" s="217">
        <v>0.33</v>
      </c>
      <c r="J59" s="22"/>
      <c r="K59" s="22"/>
      <c r="L59" s="153">
        <v>138</v>
      </c>
    </row>
    <row r="60" spans="1:12" ht="12.75">
      <c r="A60" s="179"/>
      <c r="B60" s="176"/>
      <c r="C60" s="14" t="s">
        <v>22</v>
      </c>
      <c r="D60" s="13">
        <v>15</v>
      </c>
      <c r="E60" s="13"/>
      <c r="F60" s="13"/>
      <c r="G60" s="13"/>
      <c r="H60" s="13"/>
      <c r="I60" s="218"/>
      <c r="J60" s="22"/>
      <c r="K60" s="22"/>
      <c r="L60" s="154"/>
    </row>
    <row r="61" spans="1:12" ht="12.75">
      <c r="A61" s="179"/>
      <c r="B61" s="176"/>
      <c r="C61" s="14" t="s">
        <v>65</v>
      </c>
      <c r="D61" s="13">
        <v>80</v>
      </c>
      <c r="E61" s="13"/>
      <c r="F61" s="13"/>
      <c r="G61" s="13"/>
      <c r="H61" s="13"/>
      <c r="I61" s="219"/>
      <c r="J61" s="22"/>
      <c r="K61" s="22"/>
      <c r="L61" s="155"/>
    </row>
    <row r="62" spans="1:12" ht="12.75">
      <c r="A62" s="179"/>
      <c r="B62" s="17"/>
      <c r="C62" s="14"/>
      <c r="D62" s="13"/>
      <c r="E62" s="13">
        <v>2.69</v>
      </c>
      <c r="F62" s="13">
        <v>2.55</v>
      </c>
      <c r="G62" s="13">
        <v>13.25</v>
      </c>
      <c r="H62" s="13">
        <v>87.25</v>
      </c>
      <c r="I62" s="16"/>
      <c r="J62" s="29">
        <v>51.2</v>
      </c>
      <c r="K62" s="62">
        <v>64.3</v>
      </c>
      <c r="L62" s="20"/>
    </row>
    <row r="63" spans="1:12" ht="12.75">
      <c r="A63" s="34"/>
      <c r="B63" s="17" t="s">
        <v>87</v>
      </c>
      <c r="C63" s="14"/>
      <c r="D63" s="13"/>
      <c r="E63" s="6"/>
      <c r="F63" s="6"/>
      <c r="G63" s="6"/>
      <c r="H63" s="6"/>
      <c r="I63" s="33"/>
      <c r="J63" s="22"/>
      <c r="K63" s="22"/>
      <c r="L63" s="20"/>
    </row>
    <row r="64" spans="1:12" ht="12.75">
      <c r="A64" s="16">
        <v>200</v>
      </c>
      <c r="B64" s="8" t="s">
        <v>88</v>
      </c>
      <c r="C64" s="14" t="s">
        <v>140</v>
      </c>
      <c r="D64" s="13">
        <v>200</v>
      </c>
      <c r="E64" s="13">
        <v>5</v>
      </c>
      <c r="F64" s="13">
        <v>5</v>
      </c>
      <c r="G64" s="13">
        <v>22</v>
      </c>
      <c r="H64" s="13">
        <v>154</v>
      </c>
      <c r="I64" s="16">
        <v>1.4</v>
      </c>
      <c r="J64" s="112">
        <v>101.8</v>
      </c>
      <c r="K64" s="62">
        <v>88.1</v>
      </c>
      <c r="L64" s="20"/>
    </row>
    <row r="65" spans="1:12" ht="12.75">
      <c r="A65" s="16"/>
      <c r="B65" s="137" t="s">
        <v>279</v>
      </c>
      <c r="C65" s="216"/>
      <c r="D65" s="13"/>
      <c r="E65" s="6">
        <f>E62+E57+E58+E64</f>
        <v>20.689999999999998</v>
      </c>
      <c r="F65" s="6">
        <f>F62+F57+F58+F64</f>
        <v>29.2</v>
      </c>
      <c r="G65" s="6">
        <f>G62+G57+G58+G64</f>
        <v>61.7</v>
      </c>
      <c r="H65" s="6">
        <f>H62+H57+H58+H64</f>
        <v>531.65</v>
      </c>
      <c r="I65" s="13">
        <f>I54+I58+I59+I64</f>
        <v>1.88</v>
      </c>
      <c r="J65" s="6">
        <f>J62+J57+J58+J64</f>
        <v>301.6</v>
      </c>
      <c r="K65" s="6">
        <f>K62+K57+K58+K64</f>
        <v>364</v>
      </c>
      <c r="L65" s="22"/>
    </row>
    <row r="66" spans="1:12" ht="12.75">
      <c r="A66" s="16"/>
      <c r="B66" s="17" t="s">
        <v>141</v>
      </c>
      <c r="C66" s="14"/>
      <c r="D66" s="14"/>
      <c r="E66" s="6">
        <f>E17+E21+E48+E52+E62+E65</f>
        <v>85.86999999999999</v>
      </c>
      <c r="F66" s="6">
        <f>F17+F21+F48+F52+F62+F65</f>
        <v>96.03</v>
      </c>
      <c r="G66" s="6">
        <f>G17+G21+G48+G52+G62+G65</f>
        <v>318.95</v>
      </c>
      <c r="H66" s="6">
        <f>H17+H21+H48+H52+H62+H65</f>
        <v>2483.13</v>
      </c>
      <c r="I66" s="6">
        <f>I65+I52+I48+I21+I17</f>
        <v>81.38</v>
      </c>
      <c r="J66" s="6">
        <f>J17+J21+J48+J52+J62+J65</f>
        <v>616.1700000000001</v>
      </c>
      <c r="K66" s="6">
        <f>K17+K21+K48+K52+K62+K65</f>
        <v>1202.23</v>
      </c>
      <c r="L66" s="22"/>
    </row>
  </sheetData>
  <sheetProtection/>
  <mergeCells count="49">
    <mergeCell ref="H2:H3"/>
    <mergeCell ref="I2:I3"/>
    <mergeCell ref="L2:L3"/>
    <mergeCell ref="B32:B38"/>
    <mergeCell ref="I33:I38"/>
    <mergeCell ref="I5:I12"/>
    <mergeCell ref="L27:L31"/>
    <mergeCell ref="L5:L12"/>
    <mergeCell ref="E2:G3"/>
    <mergeCell ref="J2:K2"/>
    <mergeCell ref="L33:L38"/>
    <mergeCell ref="B26:B31"/>
    <mergeCell ref="I27:I31"/>
    <mergeCell ref="A2:A3"/>
    <mergeCell ref="B2:B3"/>
    <mergeCell ref="C2:C3"/>
    <mergeCell ref="A14:A17"/>
    <mergeCell ref="B14:B16"/>
    <mergeCell ref="A5:A12"/>
    <mergeCell ref="B5:B12"/>
    <mergeCell ref="I14:I16"/>
    <mergeCell ref="L14:L16"/>
    <mergeCell ref="B23:B25"/>
    <mergeCell ref="I23:I25"/>
    <mergeCell ref="L23:L25"/>
    <mergeCell ref="L54:L57"/>
    <mergeCell ref="A54:A57"/>
    <mergeCell ref="B44:B46"/>
    <mergeCell ref="I45:I46"/>
    <mergeCell ref="L59:L61"/>
    <mergeCell ref="A23:A25"/>
    <mergeCell ref="A26:A31"/>
    <mergeCell ref="A32:A38"/>
    <mergeCell ref="A39:A43"/>
    <mergeCell ref="L40:L43"/>
    <mergeCell ref="A44:A46"/>
    <mergeCell ref="L45:L46"/>
    <mergeCell ref="B54:B57"/>
    <mergeCell ref="I54:I57"/>
    <mergeCell ref="B17:C17"/>
    <mergeCell ref="A59:A62"/>
    <mergeCell ref="B59:B61"/>
    <mergeCell ref="I59:I61"/>
    <mergeCell ref="B39:B43"/>
    <mergeCell ref="I40:I43"/>
    <mergeCell ref="B65:C65"/>
    <mergeCell ref="B52:C52"/>
    <mergeCell ref="B48:C48"/>
    <mergeCell ref="B21:C2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One</cp:lastModifiedBy>
  <cp:lastPrinted>2020-09-09T02:28:40Z</cp:lastPrinted>
  <dcterms:created xsi:type="dcterms:W3CDTF">2015-05-20T02:08:43Z</dcterms:created>
  <dcterms:modified xsi:type="dcterms:W3CDTF">2020-09-09T06:25:41Z</dcterms:modified>
  <cp:category/>
  <cp:version/>
  <cp:contentType/>
  <cp:contentStatus/>
</cp:coreProperties>
</file>